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bookViews>
    <workbookView xWindow="705" yWindow="1830" windowWidth="17280" windowHeight="8970" tabRatio="905"/>
  </bookViews>
  <sheets>
    <sheet name="はじめに（PC）" sheetId="34" r:id="rId1"/>
    <sheet name="様式第1-6号(活動記録)" sheetId="44" r:id="rId2"/>
    <sheet name="様式第1-7号(金銭出納簿)" sheetId="15" r:id="rId3"/>
    <sheet name="様式第1-8号(実施状況報告書)" sheetId="2" r:id="rId4"/>
    <sheet name="様式1-8・別紙(持越金の使用予定表)" sheetId="51" r:id="rId5"/>
    <sheet name="【取組番号早見表】" sheetId="32" r:id="rId6"/>
    <sheet name="【取組番号表】 " sheetId="50" r:id="rId7"/>
    <sheet name="【選択肢】" sheetId="30" r:id="rId8"/>
  </sheets>
  <externalReferences>
    <externalReference r:id="rId9"/>
  </externalReferences>
  <definedNames>
    <definedName name="_xlnm._FilterDatabase" localSheetId="3" hidden="1">'様式第1-8号(実施状況報告書)'!#REF!</definedName>
    <definedName name="A.■か□">【選択肢】!$A$3:$A$4</definedName>
    <definedName name="B.○か空白" localSheetId="4">[1]【選択肢】!$B$3:$B$4</definedName>
    <definedName name="B.○か空白">【選択肢】!$B$3:$B$4</definedName>
    <definedName name="Ｃ1.計画欄" localSheetId="4">[1]【選択肢】!$C$3:$C$4</definedName>
    <definedName name="Ｃ1.計画欄">【選択肢】!$C$3:$C$4</definedName>
    <definedName name="Ｃ2.実施欄" localSheetId="4">[1]【選択肢】!$C$3:$C$5</definedName>
    <definedName name="Ｃ2.実施欄">【選択肢】!$C$3:$C$5</definedName>
    <definedName name="D.農村環境保全活動のテーマ">【選択肢】!$D$3:$D$7</definedName>
    <definedName name="E.高度な保全活動">【選択肢】!$E$3:$E$11</definedName>
    <definedName name="F.施設" localSheetId="4">[1]【選択肢】!$F$3:$F$5</definedName>
    <definedName name="F.施設">【選択肢】!$F$3:$F$5</definedName>
    <definedName name="G.単位" localSheetId="4">[1]【選択肢】!$G$3:$G$4</definedName>
    <definedName name="G.単位">【選択肢】!$G$3:$G$4</definedName>
    <definedName name="H1.構成員一覧の分類_農業者">【選択肢】!$H$3:$H$6</definedName>
    <definedName name="H2.構成員一覧の分類_農業者以外個人">【選択肢】!$H$7</definedName>
    <definedName name="H3.構成員一覧の分類_農業者以外団体">【選択肢】!$H$8:$H$15</definedName>
    <definedName name="Ｉ.金銭出納簿の区分">【選択肢】!$I$3:$I$4</definedName>
    <definedName name="Ｊ.金銭出納簿の収支の分類">【選択肢】!$J$3:$J$10</definedName>
    <definedName name="K.農村環境保全活動">【選択肢】!$Q$44:$Q$56</definedName>
    <definedName name="L.増進活動">【選択肢】!$R$57:$R$64</definedName>
    <definedName name="M.長寿命化" localSheetId="4">[1]【選択肢】!$S$66:$S$71</definedName>
    <definedName name="M.長寿命化">【選択肢】!$S$66:$S$71</definedName>
    <definedName name="_xlnm.Print_Area" localSheetId="6">'【取組番号表】 '!$A$1:$F$190</definedName>
    <definedName name="_xlnm.Print_Area" localSheetId="7">【選択肢】!$K$1:$T$78</definedName>
    <definedName name="_xlnm.Print_Area" localSheetId="0">'はじめに（PC）'!$A$1:$F$49</definedName>
    <definedName name="_xlnm.Print_Area" localSheetId="4">'様式1-8・別紙(持越金の使用予定表)'!$A$1:$G$51</definedName>
    <definedName name="_xlnm.Print_Area" localSheetId="1">'様式第1-6号(活動記録)'!$A$1:$Q$26</definedName>
    <definedName name="_xlnm.Print_Area" localSheetId="2">'様式第1-7号(金銭出納簿)'!$A$1:$N$54</definedName>
    <definedName name="_xlnm.Print_Area" localSheetId="3">'様式第1-8号(実施状況報告書)'!$A$1:$V$150</definedName>
    <definedName name="_xlnm.Print_Titles" localSheetId="1">'様式第1-6号(活動記録)'!$5:$7</definedName>
    <definedName name="_xlnm.Print_Titles" localSheetId="2">'様式第1-7号(金銭出納簿)'!$7:$7</definedName>
    <definedName name="Z_4D33B020_8F18_431B_BFB6_22453331905E_.wvu.PrintArea" localSheetId="2" hidden="1">'様式第1-7号(金銭出納簿)'!$A$1:$L$54</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7" i="51"/>
  <c r="D21"/>
  <c r="O15" i="2" l="1"/>
  <c r="P18" i="44" l="1"/>
  <c r="O18"/>
  <c r="N18"/>
  <c r="G18"/>
  <c r="N8"/>
  <c r="Q2" l="1"/>
  <c r="N111" i="2" l="1"/>
  <c r="N92"/>
  <c r="O92" s="1"/>
  <c r="N91"/>
  <c r="N90"/>
  <c r="N89"/>
  <c r="N88"/>
  <c r="N100"/>
  <c r="P73" i="30"/>
  <c r="N84" i="2" l="1"/>
  <c r="N83"/>
  <c r="N82"/>
  <c r="C3" l="1"/>
  <c r="E39" i="15" l="1"/>
  <c r="E26" i="44"/>
  <c r="G132" i="2" l="1"/>
  <c r="P11" i="44"/>
  <c r="P10"/>
  <c r="P17"/>
  <c r="P14"/>
  <c r="P22"/>
  <c r="P19"/>
  <c r="P13"/>
  <c r="P12"/>
  <c r="P9"/>
  <c r="P8"/>
  <c r="O22"/>
  <c r="O21"/>
  <c r="O20"/>
  <c r="O19"/>
  <c r="O17"/>
  <c r="O16"/>
  <c r="O10"/>
  <c r="O15"/>
  <c r="O14"/>
  <c r="O13"/>
  <c r="O12"/>
  <c r="O11"/>
  <c r="O9"/>
  <c r="O8"/>
  <c r="N13"/>
  <c r="N14"/>
  <c r="N22"/>
  <c r="N20"/>
  <c r="N19"/>
  <c r="N17"/>
  <c r="N16"/>
  <c r="N10"/>
  <c r="N15"/>
  <c r="N21"/>
  <c r="N12"/>
  <c r="N11"/>
  <c r="N9"/>
  <c r="P72" i="30"/>
  <c r="P20" i="44" l="1"/>
  <c r="P16"/>
  <c r="P21"/>
  <c r="P15"/>
  <c r="P6" i="2" l="1"/>
  <c r="P5"/>
  <c r="N71" l="1"/>
  <c r="N68"/>
  <c r="E109"/>
  <c r="O109" s="1"/>
  <c r="N122"/>
  <c r="G84"/>
  <c r="G11" i="44"/>
  <c r="G22"/>
  <c r="G9"/>
  <c r="P71" i="30"/>
  <c r="P70"/>
  <c r="P69"/>
  <c r="P68"/>
  <c r="P67"/>
  <c r="P66"/>
  <c r="P65"/>
  <c r="P64"/>
  <c r="P63"/>
  <c r="P62"/>
  <c r="P61"/>
  <c r="P60"/>
  <c r="P59"/>
  <c r="P58"/>
  <c r="P57"/>
  <c r="P56"/>
  <c r="P55"/>
  <c r="P54"/>
  <c r="P53"/>
  <c r="P52"/>
  <c r="P51"/>
  <c r="P50"/>
  <c r="P49"/>
  <c r="P48"/>
  <c r="P47"/>
  <c r="P46"/>
  <c r="P45"/>
  <c r="P44"/>
  <c r="P43"/>
  <c r="P42"/>
  <c r="P41"/>
  <c r="P40"/>
  <c r="P39"/>
  <c r="P38"/>
  <c r="O99" i="2" s="1"/>
  <c r="P37" i="30"/>
  <c r="O98" i="2" s="1"/>
  <c r="P36" i="30"/>
  <c r="O97" i="2" s="1"/>
  <c r="P35" i="30"/>
  <c r="P34"/>
  <c r="O94" i="2" s="1"/>
  <c r="P33" i="30"/>
  <c r="P32"/>
  <c r="P31"/>
  <c r="P30"/>
  <c r="P29"/>
  <c r="P28"/>
  <c r="P27"/>
  <c r="P26"/>
  <c r="P25"/>
  <c r="P24"/>
  <c r="P23"/>
  <c r="P22"/>
  <c r="P21"/>
  <c r="O74" i="2" s="1"/>
  <c r="P20" i="30"/>
  <c r="O73" i="2" s="1"/>
  <c r="P19" i="30"/>
  <c r="P18"/>
  <c r="P17"/>
  <c r="O70" i="2" s="1"/>
  <c r="P16" i="30"/>
  <c r="P15"/>
  <c r="P14"/>
  <c r="O67" i="2" s="1"/>
  <c r="P13" i="30"/>
  <c r="P12"/>
  <c r="P11"/>
  <c r="O64" i="2" s="1"/>
  <c r="P10" i="30"/>
  <c r="P9"/>
  <c r="P8"/>
  <c r="O59" i="2" s="1"/>
  <c r="P7" i="30"/>
  <c r="P6"/>
  <c r="N101" i="2"/>
  <c r="N102"/>
  <c r="O102" s="1"/>
  <c r="N103"/>
  <c r="O103" s="1"/>
  <c r="N104"/>
  <c r="O104" s="1"/>
  <c r="N61"/>
  <c r="N63"/>
  <c r="E108"/>
  <c r="E107"/>
  <c r="E106"/>
  <c r="E105"/>
  <c r="K2" i="15"/>
  <c r="G28"/>
  <c r="M142" i="2"/>
  <c r="O142" s="1"/>
  <c r="L142"/>
  <c r="R142" s="1"/>
  <c r="G142"/>
  <c r="D142"/>
  <c r="B142"/>
  <c r="N116"/>
  <c r="N117"/>
  <c r="N118"/>
  <c r="N119"/>
  <c r="N120"/>
  <c r="O120" s="1"/>
  <c r="N121"/>
  <c r="O121" s="1"/>
  <c r="N114"/>
  <c r="O114" s="1"/>
  <c r="N115"/>
  <c r="F26" i="44"/>
  <c r="G21"/>
  <c r="G20"/>
  <c r="G19"/>
  <c r="G17"/>
  <c r="G16"/>
  <c r="G10"/>
  <c r="G15"/>
  <c r="G14"/>
  <c r="G13"/>
  <c r="G12"/>
  <c r="G8"/>
  <c r="L141" i="2"/>
  <c r="R141" s="1"/>
  <c r="L140"/>
  <c r="R140" s="1"/>
  <c r="L139"/>
  <c r="R139" s="1"/>
  <c r="L138"/>
  <c r="R138" s="1"/>
  <c r="L137"/>
  <c r="R137" s="1"/>
  <c r="L136"/>
  <c r="R136" s="1"/>
  <c r="N78"/>
  <c r="D134"/>
  <c r="D132"/>
  <c r="D133"/>
  <c r="J41" i="15"/>
  <c r="J40"/>
  <c r="L36" i="2" s="1"/>
  <c r="J39" i="15"/>
  <c r="L35" i="2" s="1"/>
  <c r="J38" i="15"/>
  <c r="L34" i="2" s="1"/>
  <c r="J37" i="15"/>
  <c r="L33" i="2" s="1"/>
  <c r="I36" i="15"/>
  <c r="I35"/>
  <c r="L22" i="2" s="1"/>
  <c r="I34" i="15"/>
  <c r="L20" i="2" s="1"/>
  <c r="E41" i="15"/>
  <c r="L37" i="2" s="1"/>
  <c r="E40" i="15"/>
  <c r="L31" i="2" s="1"/>
  <c r="L30"/>
  <c r="E38" i="15"/>
  <c r="L29" i="2" s="1"/>
  <c r="E37" i="15"/>
  <c r="L28" i="2" s="1"/>
  <c r="D36" i="15"/>
  <c r="L23" i="2" s="1"/>
  <c r="D35" i="15"/>
  <c r="L21" i="2" s="1"/>
  <c r="D34" i="15"/>
  <c r="L19" i="2" s="1"/>
  <c r="H28" i="15"/>
  <c r="L132" i="2"/>
  <c r="R132" s="1"/>
  <c r="L133"/>
  <c r="R133" s="1"/>
  <c r="L134"/>
  <c r="R134" s="1"/>
  <c r="L135"/>
  <c r="R135" s="1"/>
  <c r="M133"/>
  <c r="S133" s="1"/>
  <c r="M134"/>
  <c r="S134" s="1"/>
  <c r="M135"/>
  <c r="Q135" s="1"/>
  <c r="M136"/>
  <c r="S136" s="1"/>
  <c r="M137"/>
  <c r="S137" s="1"/>
  <c r="M138"/>
  <c r="S138" s="1"/>
  <c r="M139"/>
  <c r="Q139" s="1"/>
  <c r="M140"/>
  <c r="Q140" s="1"/>
  <c r="M141"/>
  <c r="S141" s="1"/>
  <c r="M132"/>
  <c r="O132" s="1"/>
  <c r="I8" i="15"/>
  <c r="I9" s="1"/>
  <c r="I10" s="1"/>
  <c r="I11" s="1"/>
  <c r="I12" s="1"/>
  <c r="I13" s="1"/>
  <c r="I14" s="1"/>
  <c r="I15" s="1"/>
  <c r="I16" s="1"/>
  <c r="N81" i="2"/>
  <c r="N80"/>
  <c r="N79"/>
  <c r="N66"/>
  <c r="N65"/>
  <c r="N57"/>
  <c r="N56"/>
  <c r="B141"/>
  <c r="B140"/>
  <c r="B139"/>
  <c r="B138"/>
  <c r="B137"/>
  <c r="B136"/>
  <c r="B135"/>
  <c r="B134"/>
  <c r="B133"/>
  <c r="D141"/>
  <c r="D140"/>
  <c r="D139"/>
  <c r="D138"/>
  <c r="D137"/>
  <c r="D136"/>
  <c r="D135"/>
  <c r="G141"/>
  <c r="G140"/>
  <c r="G139"/>
  <c r="G138"/>
  <c r="G137"/>
  <c r="G136"/>
  <c r="G135"/>
  <c r="G134"/>
  <c r="G133"/>
  <c r="B132"/>
  <c r="K41" i="15"/>
  <c r="K40"/>
  <c r="K39"/>
  <c r="K38"/>
  <c r="K37"/>
  <c r="O122" i="2" l="1"/>
  <c r="L24"/>
  <c r="O116"/>
  <c r="O115"/>
  <c r="O119"/>
  <c r="O118"/>
  <c r="O117"/>
  <c r="O89"/>
  <c r="O71"/>
  <c r="O56"/>
  <c r="O66"/>
  <c r="O91"/>
  <c r="O78"/>
  <c r="O106"/>
  <c r="O61"/>
  <c r="O72"/>
  <c r="O96"/>
  <c r="O90"/>
  <c r="O107"/>
  <c r="O69"/>
  <c r="O68"/>
  <c r="O57"/>
  <c r="O108"/>
  <c r="O100"/>
  <c r="O101"/>
  <c r="O88"/>
  <c r="O111"/>
  <c r="O65"/>
  <c r="O105"/>
  <c r="O79"/>
  <c r="O80"/>
  <c r="O84"/>
  <c r="O63"/>
  <c r="O82"/>
  <c r="O83"/>
  <c r="O81"/>
  <c r="I17" i="15"/>
  <c r="I18" s="1"/>
  <c r="I19" s="1"/>
  <c r="G26" i="44"/>
  <c r="I43" i="15"/>
  <c r="J42" s="1"/>
  <c r="L39" i="2" s="1"/>
  <c r="L32"/>
  <c r="Y109"/>
  <c r="Q142"/>
  <c r="Q134"/>
  <c r="O140"/>
  <c r="D43" i="15"/>
  <c r="E42" s="1"/>
  <c r="L38" i="2" s="1"/>
  <c r="Q138"/>
  <c r="O136"/>
  <c r="N105"/>
  <c r="O135"/>
  <c r="S140"/>
  <c r="N106"/>
  <c r="O138"/>
  <c r="N107"/>
  <c r="S132"/>
  <c r="Q136"/>
  <c r="O134"/>
  <c r="Q132"/>
  <c r="Q133"/>
  <c r="Q141"/>
  <c r="Q137"/>
  <c r="N108"/>
  <c r="I28" i="15"/>
  <c r="L27" i="2"/>
  <c r="N109"/>
  <c r="Y137"/>
  <c r="Y136"/>
  <c r="O133"/>
  <c r="O139"/>
  <c r="O137"/>
  <c r="S135"/>
  <c r="O141"/>
  <c r="S139"/>
  <c r="S142"/>
  <c r="I20" i="15" l="1"/>
  <c r="E43"/>
  <c r="L40" i="2"/>
  <c r="J43" i="15"/>
  <c r="I21" l="1"/>
  <c r="I22" l="1"/>
  <c r="I23" s="1"/>
  <c r="I24" s="1"/>
  <c r="I25" s="1"/>
  <c r="I26" s="1"/>
</calcChain>
</file>

<file path=xl/sharedStrings.xml><?xml version="1.0" encoding="utf-8"?>
<sst xmlns="http://schemas.openxmlformats.org/spreadsheetml/2006/main" count="1293" uniqueCount="795">
  <si>
    <t>収入の部</t>
    <rPh sb="0" eb="2">
      <t>シュウニュウ</t>
    </rPh>
    <rPh sb="3" eb="4">
      <t>ブ</t>
    </rPh>
    <phoneticPr fontId="2"/>
  </si>
  <si>
    <t>項　　目</t>
    <rPh sb="0" eb="1">
      <t>コウ</t>
    </rPh>
    <rPh sb="3" eb="4">
      <t>メ</t>
    </rPh>
    <phoneticPr fontId="2"/>
  </si>
  <si>
    <t>金額</t>
    <rPh sb="0" eb="1">
      <t>キン</t>
    </rPh>
    <rPh sb="1" eb="2">
      <t>ガク</t>
    </rPh>
    <phoneticPr fontId="2"/>
  </si>
  <si>
    <t>１．</t>
    <phoneticPr fontId="2"/>
  </si>
  <si>
    <t>利子等</t>
    <rPh sb="0" eb="2">
      <t>リシ</t>
    </rPh>
    <rPh sb="2" eb="3">
      <t>トウ</t>
    </rPh>
    <phoneticPr fontId="2"/>
  </si>
  <si>
    <t>２．</t>
    <phoneticPr fontId="2"/>
  </si>
  <si>
    <t>返還</t>
    <rPh sb="0" eb="2">
      <t>ヘンカン</t>
    </rPh>
    <phoneticPr fontId="2"/>
  </si>
  <si>
    <t>３．</t>
    <phoneticPr fontId="2"/>
  </si>
  <si>
    <t>　合　　　計</t>
    <rPh sb="1" eb="2">
      <t>ゴウ</t>
    </rPh>
    <rPh sb="5" eb="6">
      <t>ケイ</t>
    </rPh>
    <phoneticPr fontId="2"/>
  </si>
  <si>
    <t>日当</t>
    <rPh sb="0" eb="2">
      <t>ニットウ</t>
    </rPh>
    <phoneticPr fontId="2"/>
  </si>
  <si>
    <t>購入・リース費</t>
    <rPh sb="0" eb="2">
      <t>コウニュウ</t>
    </rPh>
    <rPh sb="6" eb="7">
      <t>ヒ</t>
    </rPh>
    <phoneticPr fontId="2"/>
  </si>
  <si>
    <t>外注費</t>
    <rPh sb="0" eb="3">
      <t>ガイチュウヒ</t>
    </rPh>
    <phoneticPr fontId="2"/>
  </si>
  <si>
    <t>その他</t>
    <rPh sb="2" eb="3">
      <t>ホカ</t>
    </rPh>
    <phoneticPr fontId="2"/>
  </si>
  <si>
    <t>活動項目</t>
    <rPh sb="0" eb="2">
      <t>カツドウ</t>
    </rPh>
    <rPh sb="2" eb="4">
      <t>コウモク</t>
    </rPh>
    <phoneticPr fontId="2"/>
  </si>
  <si>
    <t>計画</t>
    <rPh sb="0" eb="2">
      <t>ケイカク</t>
    </rPh>
    <phoneticPr fontId="2"/>
  </si>
  <si>
    <t>水路</t>
    <rPh sb="0" eb="2">
      <t>スイロ</t>
    </rPh>
    <phoneticPr fontId="2"/>
  </si>
  <si>
    <t>農道</t>
    <rPh sb="0" eb="2">
      <t>ノウドウ</t>
    </rPh>
    <phoneticPr fontId="2"/>
  </si>
  <si>
    <t>ため池</t>
    <rPh sb="2" eb="3">
      <t>イケ</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</si>
  <si>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</si>
  <si>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広報活動</t>
    <rPh sb="0" eb="2">
      <t>コウホウ</t>
    </rPh>
    <rPh sb="2" eb="4">
      <t>カツドウ</t>
    </rPh>
    <phoneticPr fontId="2"/>
  </si>
  <si>
    <t>○</t>
    <phoneticPr fontId="2"/>
  </si>
  <si>
    <t>延べ数量</t>
    <rPh sb="0" eb="1">
      <t>ノ</t>
    </rPh>
    <rPh sb="2" eb="4">
      <t>スウリョウ</t>
    </rPh>
    <phoneticPr fontId="2"/>
  </si>
  <si>
    <t>活動内容</t>
    <rPh sb="0" eb="2">
      <t>カツドウ</t>
    </rPh>
    <rPh sb="2" eb="4">
      <t>ナイヨウ</t>
    </rPh>
    <phoneticPr fontId="2"/>
  </si>
  <si>
    <t>共通</t>
    <rPh sb="0" eb="2">
      <t>キョウツウ</t>
    </rPh>
    <phoneticPr fontId="2"/>
  </si>
  <si>
    <t>農用地</t>
    <phoneticPr fontId="2"/>
  </si>
  <si>
    <t>実践活動</t>
    <phoneticPr fontId="2"/>
  </si>
  <si>
    <t>取組</t>
    <rPh sb="0" eb="2">
      <t>トリクミ</t>
    </rPh>
    <phoneticPr fontId="2"/>
  </si>
  <si>
    <t>合計</t>
    <rPh sb="0" eb="2">
      <t>ゴウケイ</t>
    </rPh>
    <phoneticPr fontId="2"/>
  </si>
  <si>
    <t>組織名称</t>
    <rPh sb="0" eb="2">
      <t>ソシキ</t>
    </rPh>
    <rPh sb="2" eb="4">
      <t>メイショウ</t>
    </rPh>
    <phoneticPr fontId="2"/>
  </si>
  <si>
    <t>計画</t>
    <rPh sb="0" eb="2">
      <t>ケイカク</t>
    </rPh>
    <phoneticPr fontId="2"/>
  </si>
  <si>
    <t>内容</t>
    <rPh sb="0" eb="2">
      <t>ナイヨウ</t>
    </rPh>
    <phoneticPr fontId="2"/>
  </si>
  <si>
    <t>（km,箇所）</t>
    <rPh sb="4" eb="6">
      <t>カショ</t>
    </rPh>
    <phoneticPr fontId="2"/>
  </si>
  <si>
    <t>施設区分</t>
    <rPh sb="0" eb="2">
      <t>シセツ</t>
    </rPh>
    <rPh sb="2" eb="4">
      <t>クブン</t>
    </rPh>
    <phoneticPr fontId="2"/>
  </si>
  <si>
    <t>取組</t>
    <rPh sb="0" eb="2">
      <t>トリクミ</t>
    </rPh>
    <phoneticPr fontId="2"/>
  </si>
  <si>
    <t>多面的機能支払交付金に係る実施状況報告書</t>
  </si>
  <si>
    <t>○</t>
  </si>
  <si>
    <t>備　考</t>
    <rPh sb="0" eb="1">
      <t>ソナエ</t>
    </rPh>
    <rPh sb="2" eb="3">
      <t>コウ</t>
    </rPh>
    <phoneticPr fontId="2"/>
  </si>
  <si>
    <t>実施</t>
    <rPh sb="0" eb="2">
      <t>ジッシ</t>
    </rPh>
    <phoneticPr fontId="2"/>
  </si>
  <si>
    <t>農地維持支払交付金の交付を受けずに活動を実施した場合も記入してください。</t>
    <rPh sb="17" eb="19">
      <t>カツドウ</t>
    </rPh>
    <phoneticPr fontId="2"/>
  </si>
  <si>
    <t>施設の軽微な補修</t>
    <rPh sb="0" eb="2">
      <t>シセツ</t>
    </rPh>
    <rPh sb="3" eb="5">
      <t>ケイビ</t>
    </rPh>
    <rPh sb="6" eb="8">
      <t>ホシュウ</t>
    </rPh>
    <phoneticPr fontId="2"/>
  </si>
  <si>
    <t>地域資源の基礎的な保全活動</t>
    <rPh sb="0" eb="2">
      <t>チイキ</t>
    </rPh>
    <rPh sb="2" eb="4">
      <t>シゲン</t>
    </rPh>
    <rPh sb="5" eb="8">
      <t>キソテキ</t>
    </rPh>
    <rPh sb="9" eb="11">
      <t>ホゼン</t>
    </rPh>
    <rPh sb="11" eb="13">
      <t>カツドウ</t>
    </rPh>
    <phoneticPr fontId="2"/>
  </si>
  <si>
    <t>実績</t>
    <rPh sb="0" eb="2">
      <t>ジッセキ</t>
    </rPh>
    <phoneticPr fontId="2"/>
  </si>
  <si>
    <t>農地中間管理機構の借り受け</t>
    <rPh sb="0" eb="2">
      <t>ノウチ</t>
    </rPh>
    <rPh sb="2" eb="4">
      <t>チュウカン</t>
    </rPh>
    <rPh sb="4" eb="6">
      <t>カンリ</t>
    </rPh>
    <rPh sb="6" eb="8">
      <t>キコウ</t>
    </rPh>
    <rPh sb="9" eb="10">
      <t>カ</t>
    </rPh>
    <rPh sb="11" eb="12">
      <t>ウ</t>
    </rPh>
    <phoneticPr fontId="2"/>
  </si>
  <si>
    <t>消費税に係る課税事業者の該当の有無</t>
    <rPh sb="0" eb="3">
      <t>ショウヒゼイ</t>
    </rPh>
    <rPh sb="4" eb="5">
      <t>カカワ</t>
    </rPh>
    <rPh sb="6" eb="8">
      <t>カゼイ</t>
    </rPh>
    <rPh sb="8" eb="11">
      <t>ジギョウシャ</t>
    </rPh>
    <rPh sb="12" eb="14">
      <t>ガイトウ</t>
    </rPh>
    <rPh sb="15" eb="17">
      <t>ウム</t>
    </rPh>
    <phoneticPr fontId="2"/>
  </si>
  <si>
    <t>開催日</t>
    <rPh sb="0" eb="3">
      <t>カイサイビ</t>
    </rPh>
    <phoneticPr fontId="2"/>
  </si>
  <si>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2"/>
  </si>
  <si>
    <t>１． 総会又は運営委員会の実施時期</t>
    <rPh sb="3" eb="5">
      <t>ソウカイ</t>
    </rPh>
    <rPh sb="5" eb="6">
      <t>マタ</t>
    </rPh>
    <rPh sb="7" eb="9">
      <t>ウンエイ</t>
    </rPh>
    <rPh sb="9" eb="12">
      <t>イインカイ</t>
    </rPh>
    <rPh sb="13" eb="15">
      <t>ジッシ</t>
    </rPh>
    <rPh sb="15" eb="17">
      <t>ジキ</t>
    </rPh>
    <phoneticPr fontId="2"/>
  </si>
  <si>
    <t>下記にあてはまる場合は○を記入してください。</t>
    <rPh sb="0" eb="2">
      <t>カキ</t>
    </rPh>
    <rPh sb="8" eb="10">
      <t>バアイ</t>
    </rPh>
    <rPh sb="13" eb="15">
      <t>キニュウ</t>
    </rPh>
    <phoneticPr fontId="2"/>
  </si>
  <si>
    <t>（別添）</t>
    <rPh sb="1" eb="3">
      <t>ベッテン</t>
    </rPh>
    <phoneticPr fontId="2"/>
  </si>
  <si>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2"/>
  </si>
  <si>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2"/>
  </si>
  <si>
    <t>備考</t>
    <rPh sb="0" eb="2">
      <t>ビコウ</t>
    </rPh>
    <phoneticPr fontId="2"/>
  </si>
  <si>
    <t>農業者</t>
    <rPh sb="0" eb="3">
      <t>ノウギョウシャ</t>
    </rPh>
    <phoneticPr fontId="2"/>
  </si>
  <si>
    <t>日付</t>
    <phoneticPr fontId="2"/>
  </si>
  <si>
    <t>分類</t>
    <phoneticPr fontId="2"/>
  </si>
  <si>
    <t>領収書
番号</t>
    <phoneticPr fontId="2"/>
  </si>
  <si>
    <t>活動
実施日</t>
    <phoneticPr fontId="2"/>
  </si>
  <si>
    <t>備考</t>
    <phoneticPr fontId="2"/>
  </si>
  <si>
    <t>合　　計</t>
    <rPh sb="0" eb="1">
      <t>ゴウ</t>
    </rPh>
    <rPh sb="3" eb="4">
      <t>ケイ</t>
    </rPh>
    <phoneticPr fontId="2"/>
  </si>
  <si>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2"/>
  </si>
  <si>
    <t>（円）</t>
    <rPh sb="1" eb="2">
      <t>エン</t>
    </rPh>
    <phoneticPr fontId="2"/>
  </si>
  <si>
    <t>項目</t>
    <rPh sb="0" eb="2">
      <t>コウモク</t>
    </rPh>
    <phoneticPr fontId="2"/>
  </si>
  <si>
    <t>金額</t>
    <rPh sb="0" eb="2">
      <t>キンガク</t>
    </rPh>
    <phoneticPr fontId="2"/>
  </si>
  <si>
    <t>番号</t>
    <rPh sb="0" eb="2">
      <t>バンゴウ</t>
    </rPh>
    <phoneticPr fontId="17"/>
  </si>
  <si>
    <t>日当</t>
    <rPh sb="0" eb="2">
      <t>ニットウ</t>
    </rPh>
    <phoneticPr fontId="17"/>
  </si>
  <si>
    <t>活動参加者に対して支払った日当</t>
    <rPh sb="0" eb="2">
      <t>カツドウ</t>
    </rPh>
    <rPh sb="2" eb="5">
      <t>サンカシャ</t>
    </rPh>
    <rPh sb="6" eb="7">
      <t>タイ</t>
    </rPh>
    <rPh sb="9" eb="11">
      <t>シハラ</t>
    </rPh>
    <rPh sb="13" eb="15">
      <t>ニットウ</t>
    </rPh>
    <phoneticPr fontId="17"/>
  </si>
  <si>
    <t>対象組織名</t>
    <rPh sb="0" eb="2">
      <t>タイショウ</t>
    </rPh>
    <rPh sb="2" eb="5">
      <t>ソシキメイ</t>
    </rPh>
    <phoneticPr fontId="2"/>
  </si>
  <si>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</si>
  <si>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医療・福祉との連携</t>
    <rPh sb="0" eb="2">
      <t>イリョウ</t>
    </rPh>
    <rPh sb="3" eb="5">
      <t>フクシ</t>
    </rPh>
    <rPh sb="7" eb="9">
      <t>レンケイ</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</si>
  <si>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</si>
  <si>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防災・減災力の強化</t>
    <rPh sb="0" eb="2">
      <t>ボウサイ</t>
    </rPh>
    <rPh sb="3" eb="5">
      <t>ゲンサイ</t>
    </rPh>
    <rPh sb="5" eb="6">
      <t>リョク</t>
    </rPh>
    <rPh sb="7" eb="9">
      <t>キョウカ</t>
    </rPh>
    <phoneticPr fontId="2"/>
  </si>
  <si>
    <t>地域住民による直営施工</t>
    <rPh sb="0" eb="2">
      <t>チイキ</t>
    </rPh>
    <rPh sb="2" eb="4">
      <t>ジュウミン</t>
    </rPh>
    <rPh sb="7" eb="9">
      <t>チョクエイ</t>
    </rPh>
    <rPh sb="9" eb="11">
      <t>セコウ</t>
    </rPh>
    <phoneticPr fontId="2"/>
  </si>
  <si>
    <t>農地周りの共同活動の強化</t>
    <rPh sb="0" eb="2">
      <t>ノウチ</t>
    </rPh>
    <rPh sb="2" eb="3">
      <t>マワ</t>
    </rPh>
    <rPh sb="5" eb="7">
      <t>キョウドウ</t>
    </rPh>
    <rPh sb="7" eb="9">
      <t>カツドウ</t>
    </rPh>
    <rPh sb="10" eb="12">
      <t>キョウカ</t>
    </rPh>
    <phoneticPr fontId="2"/>
  </si>
  <si>
    <t>遊休農地の有効活用</t>
    <rPh sb="0" eb="2">
      <t>ユウキュウ</t>
    </rPh>
    <rPh sb="2" eb="4">
      <t>ノウチ</t>
    </rPh>
    <rPh sb="5" eb="7">
      <t>ユウコウ</t>
    </rPh>
    <rPh sb="7" eb="9">
      <t>カツヨウ</t>
    </rPh>
    <phoneticPr fontId="2"/>
  </si>
  <si>
    <t>水田の貯留機能向上活動</t>
    <rPh sb="0" eb="2">
      <t>スイデン</t>
    </rPh>
    <rPh sb="3" eb="5">
      <t>チョリュウ</t>
    </rPh>
    <rPh sb="5" eb="7">
      <t>キノウ</t>
    </rPh>
    <rPh sb="7" eb="9">
      <t>コウジョウ</t>
    </rPh>
    <rPh sb="9" eb="11">
      <t>カツドウ</t>
    </rPh>
    <phoneticPr fontId="2"/>
  </si>
  <si>
    <t>景観形成のための施設への植栽等</t>
    <rPh sb="0" eb="2">
      <t>ケイカン</t>
    </rPh>
    <rPh sb="2" eb="4">
      <t>ケイセイ</t>
    </rPh>
    <rPh sb="8" eb="10">
      <t>シセツ</t>
    </rPh>
    <rPh sb="12" eb="14">
      <t>ショクサイ</t>
    </rPh>
    <rPh sb="14" eb="15">
      <t>トウ</t>
    </rPh>
    <phoneticPr fontId="2"/>
  </si>
  <si>
    <t>水質モニタリングの実施・記録管理</t>
    <rPh sb="0" eb="2">
      <t>スイシツ</t>
    </rPh>
    <rPh sb="9" eb="11">
      <t>ジッシ</t>
    </rPh>
    <rPh sb="12" eb="14">
      <t>キロク</t>
    </rPh>
    <rPh sb="14" eb="16">
      <t>カンリ</t>
    </rPh>
    <phoneticPr fontId="2"/>
  </si>
  <si>
    <t>外来種の駆除</t>
    <rPh sb="0" eb="3">
      <t>ガイライシュ</t>
    </rPh>
    <rPh sb="4" eb="6">
      <t>クジョ</t>
    </rPh>
    <phoneticPr fontId="2"/>
  </si>
  <si>
    <t>生物の生息状況の把握</t>
    <rPh sb="0" eb="2">
      <t>セイブツ</t>
    </rPh>
    <rPh sb="3" eb="5">
      <t>セイソク</t>
    </rPh>
    <rPh sb="5" eb="7">
      <t>ジョウキョウ</t>
    </rPh>
    <rPh sb="8" eb="10">
      <t>ハアク</t>
    </rPh>
    <phoneticPr fontId="2"/>
  </si>
  <si>
    <t>多面的機能の増進を図る活動</t>
    <rPh sb="0" eb="3">
      <t>タメンテキ</t>
    </rPh>
    <rPh sb="3" eb="5">
      <t>キノウ</t>
    </rPh>
    <rPh sb="6" eb="8">
      <t>ゾウシン</t>
    </rPh>
    <rPh sb="9" eb="10">
      <t>ハカ</t>
    </rPh>
    <rPh sb="11" eb="13">
      <t>カツドウ</t>
    </rPh>
    <phoneticPr fontId="2"/>
  </si>
  <si>
    <t>農業者以外</t>
    <rPh sb="0" eb="3">
      <t>ノウギョウシャ</t>
    </rPh>
    <rPh sb="3" eb="5">
      <t>イガイ</t>
    </rPh>
    <phoneticPr fontId="2"/>
  </si>
  <si>
    <t>（様式第１－7号）</t>
    <rPh sb="1" eb="3">
      <t>ヨウシキ</t>
    </rPh>
    <rPh sb="3" eb="4">
      <t>ダイ</t>
    </rPh>
    <rPh sb="7" eb="8">
      <t>ゴウ</t>
    </rPh>
    <phoneticPr fontId="2"/>
  </si>
  <si>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17"/>
  </si>
  <si>
    <t>■</t>
    <phoneticPr fontId="2"/>
  </si>
  <si>
    <t>□</t>
    <phoneticPr fontId="2"/>
  </si>
  <si>
    <t>（１）農地維持支払</t>
    <rPh sb="3" eb="5">
      <t>ノウチ</t>
    </rPh>
    <rPh sb="5" eb="7">
      <t>イジ</t>
    </rPh>
    <rPh sb="7" eb="9">
      <t>シハライ</t>
    </rPh>
    <phoneticPr fontId="2"/>
  </si>
  <si>
    <t>生態系保全</t>
  </si>
  <si>
    <t>水路</t>
    <rPh sb="0" eb="2">
      <t>スイロ</t>
    </rPh>
    <phoneticPr fontId="1"/>
  </si>
  <si>
    <t>農道</t>
    <rPh sb="0" eb="2">
      <t>ノウドウ</t>
    </rPh>
    <phoneticPr fontId="1"/>
  </si>
  <si>
    <t>ため池</t>
    <rPh sb="2" eb="3">
      <t>イケ</t>
    </rPh>
    <phoneticPr fontId="1"/>
  </si>
  <si>
    <t>収入</t>
    <rPh sb="0" eb="2">
      <t>シュウニュウ</t>
    </rPh>
    <phoneticPr fontId="2"/>
  </si>
  <si>
    <t>支出</t>
    <rPh sb="0" eb="2">
      <t>シシュツ</t>
    </rPh>
    <phoneticPr fontId="2"/>
  </si>
  <si>
    <t>合　　計</t>
    <rPh sb="0" eb="1">
      <t>ゴウ</t>
    </rPh>
    <rPh sb="3" eb="4">
      <t>ケイ</t>
    </rPh>
    <phoneticPr fontId="2"/>
  </si>
  <si>
    <t xml:space="preserve">【集計】 </t>
    <rPh sb="1" eb="3">
      <t>シュウケイ</t>
    </rPh>
    <phoneticPr fontId="2"/>
  </si>
  <si>
    <t>区分</t>
    <rPh sb="0" eb="2">
      <t>クブン</t>
    </rPh>
    <phoneticPr fontId="2"/>
  </si>
  <si>
    <t>都道府県、市町村が特に認める活動</t>
    <rPh sb="0" eb="4">
      <t>トドウフケン</t>
    </rPh>
    <rPh sb="5" eb="8">
      <t>シチョウソン</t>
    </rPh>
    <rPh sb="9" eb="10">
      <t>トク</t>
    </rPh>
    <rPh sb="11" eb="12">
      <t>ミト</t>
    </rPh>
    <rPh sb="14" eb="16">
      <t>カツドウ</t>
    </rPh>
    <phoneticPr fontId="2"/>
  </si>
  <si>
    <t>１．</t>
    <phoneticPr fontId="2"/>
  </si>
  <si>
    <t>２．</t>
    <phoneticPr fontId="2"/>
  </si>
  <si>
    <t>３．</t>
    <phoneticPr fontId="2"/>
  </si>
  <si>
    <t>【農地維持活動】</t>
    <rPh sb="1" eb="3">
      <t>ノウチ</t>
    </rPh>
    <rPh sb="3" eb="5">
      <t>イジ</t>
    </rPh>
    <rPh sb="5" eb="7">
      <t>カツドウ</t>
    </rPh>
    <phoneticPr fontId="13"/>
  </si>
  <si>
    <t>1．地域資源の基礎的な保全活動</t>
    <phoneticPr fontId="13"/>
  </si>
  <si>
    <t>活動項目</t>
  </si>
  <si>
    <t>取組</t>
    <rPh sb="0" eb="2">
      <t>トリクミ</t>
    </rPh>
    <phoneticPr fontId="13"/>
  </si>
  <si>
    <t>点検</t>
  </si>
  <si>
    <t>点検</t>
    <rPh sb="0" eb="2">
      <t>テンケン</t>
    </rPh>
    <phoneticPr fontId="13"/>
  </si>
  <si>
    <t>計画策定</t>
    <rPh sb="0" eb="2">
      <t>ケイカク</t>
    </rPh>
    <rPh sb="2" eb="4">
      <t>サクテイ</t>
    </rPh>
    <phoneticPr fontId="13"/>
  </si>
  <si>
    <t>年度活動計画の策定</t>
    <rPh sb="0" eb="2">
      <t>ネンド</t>
    </rPh>
    <rPh sb="2" eb="4">
      <t>カツドウ</t>
    </rPh>
    <rPh sb="4" eb="6">
      <t>ケイカク</t>
    </rPh>
    <rPh sb="7" eb="9">
      <t>サクテイ</t>
    </rPh>
    <phoneticPr fontId="13"/>
  </si>
  <si>
    <t>研修</t>
    <rPh sb="0" eb="2">
      <t>ケンシュウ</t>
    </rPh>
    <phoneticPr fontId="13"/>
  </si>
  <si>
    <t>実践活動</t>
    <rPh sb="0" eb="2">
      <t>ジッセン</t>
    </rPh>
    <rPh sb="2" eb="4">
      <t>カツドウ</t>
    </rPh>
    <phoneticPr fontId="13"/>
  </si>
  <si>
    <t>農用地</t>
    <rPh sb="1" eb="3">
      <t>ヨウチ</t>
    </rPh>
    <phoneticPr fontId="13"/>
  </si>
  <si>
    <t>水路</t>
    <phoneticPr fontId="13"/>
  </si>
  <si>
    <t>農道</t>
    <rPh sb="1" eb="2">
      <t>ミチ</t>
    </rPh>
    <phoneticPr fontId="13"/>
  </si>
  <si>
    <t>ため池</t>
    <rPh sb="2" eb="3">
      <t>イケ</t>
    </rPh>
    <phoneticPr fontId="13"/>
  </si>
  <si>
    <t>共通</t>
    <rPh sb="0" eb="2">
      <t>キョウツウ</t>
    </rPh>
    <phoneticPr fontId="13"/>
  </si>
  <si>
    <t>異常気象時の対応</t>
    <rPh sb="0" eb="2">
      <t>イジョウ</t>
    </rPh>
    <rPh sb="2" eb="5">
      <t>キショウジ</t>
    </rPh>
    <rPh sb="6" eb="8">
      <t>タイオウ</t>
    </rPh>
    <phoneticPr fontId="13"/>
  </si>
  <si>
    <t>２．地域資源の適切な保全管理のための推進活動</t>
    <phoneticPr fontId="13"/>
  </si>
  <si>
    <t>取組</t>
  </si>
  <si>
    <t>地域資源の適切な保全管理のための推進活動</t>
    <phoneticPr fontId="13"/>
  </si>
  <si>
    <t>【資源向上活動（地域資源の質的向上を図る共同活動）】</t>
    <phoneticPr fontId="13"/>
  </si>
  <si>
    <t>１．施設の軽微な補修</t>
    <phoneticPr fontId="13"/>
  </si>
  <si>
    <t>機能診断</t>
  </si>
  <si>
    <t>農用地の機能診断</t>
    <rPh sb="4" eb="6">
      <t>キノウ</t>
    </rPh>
    <rPh sb="6" eb="8">
      <t>シンダン</t>
    </rPh>
    <phoneticPr fontId="13"/>
  </si>
  <si>
    <t>水路の機能診断</t>
    <rPh sb="3" eb="5">
      <t>キノウ</t>
    </rPh>
    <rPh sb="5" eb="7">
      <t>シンダン</t>
    </rPh>
    <phoneticPr fontId="13"/>
  </si>
  <si>
    <t>農道の機能診断</t>
    <rPh sb="3" eb="5">
      <t>キノウ</t>
    </rPh>
    <rPh sb="5" eb="7">
      <t>シンダン</t>
    </rPh>
    <phoneticPr fontId="13"/>
  </si>
  <si>
    <t>ため池の機能診断</t>
    <rPh sb="4" eb="6">
      <t>キノウ</t>
    </rPh>
    <rPh sb="6" eb="8">
      <t>シンダン</t>
    </rPh>
    <phoneticPr fontId="13"/>
  </si>
  <si>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13"/>
  </si>
  <si>
    <t>農用地</t>
    <rPh sb="0" eb="3">
      <t>ノウヨウチ</t>
    </rPh>
    <phoneticPr fontId="13"/>
  </si>
  <si>
    <t>農用地の軽微な補修等</t>
    <rPh sb="0" eb="3">
      <t>ノウヨウチ</t>
    </rPh>
    <rPh sb="4" eb="6">
      <t>ケイビ</t>
    </rPh>
    <rPh sb="7" eb="9">
      <t>ホシュウ</t>
    </rPh>
    <rPh sb="9" eb="10">
      <t>トウ</t>
    </rPh>
    <phoneticPr fontId="13"/>
  </si>
  <si>
    <t>水路</t>
    <rPh sb="0" eb="2">
      <t>スイロ</t>
    </rPh>
    <phoneticPr fontId="13"/>
  </si>
  <si>
    <t>水路の軽微な補修等</t>
    <rPh sb="0" eb="2">
      <t>スイロ</t>
    </rPh>
    <rPh sb="3" eb="5">
      <t>ケイビ</t>
    </rPh>
    <rPh sb="6" eb="8">
      <t>ホシュウ</t>
    </rPh>
    <rPh sb="8" eb="9">
      <t>トウ</t>
    </rPh>
    <phoneticPr fontId="13"/>
  </si>
  <si>
    <t>農道</t>
    <rPh sb="0" eb="2">
      <t>ノウドウ</t>
    </rPh>
    <phoneticPr fontId="13"/>
  </si>
  <si>
    <t>農道の軽微な補修等</t>
    <rPh sb="3" eb="5">
      <t>ケイビ</t>
    </rPh>
    <rPh sb="6" eb="8">
      <t>ホシュウ</t>
    </rPh>
    <rPh sb="8" eb="9">
      <t>トウ</t>
    </rPh>
    <phoneticPr fontId="13"/>
  </si>
  <si>
    <t>ため池の軽微な補修等</t>
    <rPh sb="2" eb="3">
      <t>イケ</t>
    </rPh>
    <rPh sb="4" eb="6">
      <t>ケイビ</t>
    </rPh>
    <rPh sb="7" eb="9">
      <t>ホシュウ</t>
    </rPh>
    <rPh sb="9" eb="10">
      <t>トウ</t>
    </rPh>
    <phoneticPr fontId="13"/>
  </si>
  <si>
    <t>２．農村環境保全活動</t>
    <phoneticPr fontId="13"/>
  </si>
  <si>
    <t>テーマ</t>
  </si>
  <si>
    <t>水質保全</t>
  </si>
  <si>
    <t>景観形成・生活環境保全</t>
    <phoneticPr fontId="13"/>
  </si>
  <si>
    <t>水田貯留機能増進・地下水かん養</t>
    <phoneticPr fontId="13"/>
  </si>
  <si>
    <t>資源循環</t>
  </si>
  <si>
    <t>水質保全</t>
    <rPh sb="0" eb="2">
      <t>スイシツ</t>
    </rPh>
    <rPh sb="2" eb="4">
      <t>ホゼン</t>
    </rPh>
    <phoneticPr fontId="13"/>
  </si>
  <si>
    <t>景観形成・生活環境保全</t>
    <phoneticPr fontId="13"/>
  </si>
  <si>
    <t>啓発・普及</t>
    <rPh sb="0" eb="2">
      <t>ケイハツ</t>
    </rPh>
    <rPh sb="3" eb="5">
      <t>フキュウ</t>
    </rPh>
    <phoneticPr fontId="13"/>
  </si>
  <si>
    <t>３．多面的機能の増進を図る活動</t>
    <phoneticPr fontId="13"/>
  </si>
  <si>
    <t>多面的機能の増進を図る活動</t>
  </si>
  <si>
    <t>【資源向上活動（施設の長寿命化のための活動）】</t>
    <rPh sb="8" eb="10">
      <t>シセツ</t>
    </rPh>
    <rPh sb="11" eb="15">
      <t>チョウジュミョウカ</t>
    </rPh>
    <phoneticPr fontId="13"/>
  </si>
  <si>
    <t>活動項目</t>
    <rPh sb="0" eb="2">
      <t>カツドウ</t>
    </rPh>
    <rPh sb="2" eb="4">
      <t>コウモク</t>
    </rPh>
    <phoneticPr fontId="13"/>
  </si>
  <si>
    <t>-</t>
    <phoneticPr fontId="13"/>
  </si>
  <si>
    <t>事務処理</t>
    <rPh sb="0" eb="2">
      <t>ジム</t>
    </rPh>
    <rPh sb="2" eb="4">
      <t>ショリ</t>
    </rPh>
    <phoneticPr fontId="13"/>
  </si>
  <si>
    <t>会議</t>
    <rPh sb="0" eb="2">
      <t>カイギ</t>
    </rPh>
    <phoneticPr fontId="13"/>
  </si>
  <si>
    <t>農地維持</t>
    <rPh sb="0" eb="2">
      <t>ノウチ</t>
    </rPh>
    <rPh sb="2" eb="4">
      <t>イジ</t>
    </rPh>
    <phoneticPr fontId="13"/>
  </si>
  <si>
    <t>推進活動</t>
    <rPh sb="0" eb="2">
      <t>スイシン</t>
    </rPh>
    <rPh sb="2" eb="4">
      <t>カツドウ</t>
    </rPh>
    <phoneticPr fontId="13"/>
  </si>
  <si>
    <t>機能診断</t>
    <rPh sb="0" eb="2">
      <t>キノウ</t>
    </rPh>
    <rPh sb="2" eb="4">
      <t>シンダン</t>
    </rPh>
    <phoneticPr fontId="13"/>
  </si>
  <si>
    <t>生態系保全</t>
    <rPh sb="0" eb="3">
      <t>セイタイケイ</t>
    </rPh>
    <rPh sb="3" eb="5">
      <t>ホゼン</t>
    </rPh>
    <phoneticPr fontId="13"/>
  </si>
  <si>
    <t>景観形成・生活環境保全</t>
    <rPh sb="0" eb="2">
      <t>ケイカン</t>
    </rPh>
    <rPh sb="2" eb="4">
      <t>ケイセイ</t>
    </rPh>
    <rPh sb="5" eb="7">
      <t>セイカツ</t>
    </rPh>
    <rPh sb="7" eb="9">
      <t>カンキョウ</t>
    </rPh>
    <rPh sb="9" eb="11">
      <t>ホゼン</t>
    </rPh>
    <phoneticPr fontId="13"/>
  </si>
  <si>
    <t>資源循環</t>
    <rPh sb="0" eb="2">
      <t>シゲン</t>
    </rPh>
    <rPh sb="2" eb="4">
      <t>ジュンカン</t>
    </rPh>
    <phoneticPr fontId="13"/>
  </si>
  <si>
    <t>その他</t>
    <rPh sb="2" eb="3">
      <t>タ</t>
    </rPh>
    <phoneticPr fontId="13"/>
  </si>
  <si>
    <t>畑からの土砂流出対策</t>
    <rPh sb="0" eb="1">
      <t>ハタケ</t>
    </rPh>
    <rPh sb="4" eb="6">
      <t>ドシャ</t>
    </rPh>
    <rPh sb="6" eb="8">
      <t>リュウシュツ</t>
    </rPh>
    <rPh sb="8" eb="10">
      <t>タイサク</t>
    </rPh>
    <phoneticPr fontId="13"/>
  </si>
  <si>
    <t>啓発・普及活動</t>
    <rPh sb="0" eb="2">
      <t>ケイハツ</t>
    </rPh>
    <rPh sb="3" eb="5">
      <t>フキュウ</t>
    </rPh>
    <rPh sb="5" eb="7">
      <t>カツドウ</t>
    </rPh>
    <phoneticPr fontId="13"/>
  </si>
  <si>
    <t>増進活動</t>
    <rPh sb="0" eb="2">
      <t>ゾウシン</t>
    </rPh>
    <rPh sb="2" eb="4">
      <t>カツドウ</t>
    </rPh>
    <phoneticPr fontId="13"/>
  </si>
  <si>
    <t>都道府県、市町村が特に認める活動</t>
    <rPh sb="0" eb="4">
      <t>トドウフケン</t>
    </rPh>
    <rPh sb="5" eb="8">
      <t>シチョウソン</t>
    </rPh>
    <rPh sb="9" eb="10">
      <t>トク</t>
    </rPh>
    <rPh sb="11" eb="12">
      <t>ミト</t>
    </rPh>
    <rPh sb="14" eb="16">
      <t>カツドウ</t>
    </rPh>
    <phoneticPr fontId="13"/>
  </si>
  <si>
    <t>広報活動</t>
    <rPh sb="0" eb="2">
      <t>コウホウ</t>
    </rPh>
    <rPh sb="2" eb="4">
      <t>カツドウ</t>
    </rPh>
    <phoneticPr fontId="13"/>
  </si>
  <si>
    <t>長寿命化</t>
    <rPh sb="0" eb="4">
      <t>チョウジュミョウカ</t>
    </rPh>
    <phoneticPr fontId="13"/>
  </si>
  <si>
    <t>２．組織の広域化・体制強化の計画</t>
    <rPh sb="2" eb="4">
      <t>ソシキ</t>
    </rPh>
    <rPh sb="5" eb="8">
      <t>コウイキカ</t>
    </rPh>
    <rPh sb="9" eb="11">
      <t>タイセイ</t>
    </rPh>
    <rPh sb="11" eb="13">
      <t>キョウカ</t>
    </rPh>
    <rPh sb="14" eb="16">
      <t>ケイカク</t>
    </rPh>
    <phoneticPr fontId="2"/>
  </si>
  <si>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</si>
  <si>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その他支出</t>
    <rPh sb="2" eb="3">
      <t>タ</t>
    </rPh>
    <rPh sb="3" eb="5">
      <t>シシュツ</t>
    </rPh>
    <phoneticPr fontId="2"/>
  </si>
  <si>
    <t>開始時刻</t>
    <rPh sb="0" eb="2">
      <t>カイシ</t>
    </rPh>
    <rPh sb="2" eb="4">
      <t>ジコク</t>
    </rPh>
    <phoneticPr fontId="2"/>
  </si>
  <si>
    <t>総参加
人数</t>
    <rPh sb="0" eb="1">
      <t>ソウ</t>
    </rPh>
    <rPh sb="1" eb="3">
      <t>サンカ</t>
    </rPh>
    <rPh sb="4" eb="6">
      <t>ニンズウ</t>
    </rPh>
    <phoneticPr fontId="2"/>
  </si>
  <si>
    <t>農業者
以外</t>
    <rPh sb="0" eb="3">
      <t>ノウギョウシャ</t>
    </rPh>
    <rPh sb="4" eb="6">
      <t>イガイ</t>
    </rPh>
    <phoneticPr fontId="2"/>
  </si>
  <si>
    <t>実施時間</t>
    <rPh sb="0" eb="2">
      <t>ジッシ</t>
    </rPh>
    <rPh sb="2" eb="4">
      <t>ジカン</t>
    </rPh>
    <phoneticPr fontId="2"/>
  </si>
  <si>
    <t>活動参加人数</t>
    <rPh sb="0" eb="2">
      <t>カツドウ</t>
    </rPh>
    <rPh sb="2" eb="4">
      <t>サンカ</t>
    </rPh>
    <rPh sb="4" eb="6">
      <t>ニンズウ</t>
    </rPh>
    <phoneticPr fontId="2"/>
  </si>
  <si>
    <t>活動実施日時</t>
    <rPh sb="0" eb="2">
      <t>カツドウ</t>
    </rPh>
    <rPh sb="2" eb="4">
      <t>ジッシ</t>
    </rPh>
    <rPh sb="4" eb="6">
      <t>ニチジ</t>
    </rPh>
    <phoneticPr fontId="2"/>
  </si>
  <si>
    <t>（様式第１－６号）</t>
    <rPh sb="1" eb="3">
      <t>ヨウシキ</t>
    </rPh>
    <rPh sb="3" eb="4">
      <t>ダイ</t>
    </rPh>
    <rPh sb="7" eb="8">
      <t>ゴウ</t>
    </rPh>
    <phoneticPr fontId="2"/>
  </si>
  <si>
    <t>水田貯留・地下水かん養</t>
    <rPh sb="0" eb="2">
      <t>スイデン</t>
    </rPh>
    <rPh sb="2" eb="4">
      <t>チョリュウ</t>
    </rPh>
    <rPh sb="5" eb="8">
      <t>チカスイ</t>
    </rPh>
    <rPh sb="10" eb="11">
      <t>ヨウ</t>
    </rPh>
    <phoneticPr fontId="13"/>
  </si>
  <si>
    <t>前年度持越</t>
    <rPh sb="0" eb="3">
      <t>ゼンネンド</t>
    </rPh>
    <rPh sb="3" eb="5">
      <t>モチコシ</t>
    </rPh>
    <phoneticPr fontId="2"/>
  </si>
  <si>
    <t>交付金</t>
    <rPh sb="0" eb="3">
      <t>コウフキン</t>
    </rPh>
    <phoneticPr fontId="2"/>
  </si>
  <si>
    <t>利子等</t>
    <rPh sb="0" eb="2">
      <t>リシ</t>
    </rPh>
    <rPh sb="2" eb="3">
      <t>トウ</t>
    </rPh>
    <phoneticPr fontId="2"/>
  </si>
  <si>
    <t>前年度からの持越金</t>
    <rPh sb="0" eb="3">
      <t>ゼンネンド</t>
    </rPh>
    <rPh sb="6" eb="8">
      <t>モチコシ</t>
    </rPh>
    <rPh sb="8" eb="9">
      <t>キン</t>
    </rPh>
    <phoneticPr fontId="17"/>
  </si>
  <si>
    <t>支出の部</t>
    <rPh sb="0" eb="2">
      <t>シシュツ</t>
    </rPh>
    <rPh sb="3" eb="4">
      <t>ブ</t>
    </rPh>
    <phoneticPr fontId="2"/>
  </si>
  <si>
    <t>支払区分</t>
    <rPh sb="0" eb="2">
      <t>シハライ</t>
    </rPh>
    <rPh sb="2" eb="4">
      <t>クブン</t>
    </rPh>
    <phoneticPr fontId="2"/>
  </si>
  <si>
    <t>生物多様性保全計画の策定</t>
  </si>
  <si>
    <t>水質保全計画、農地保全計画の策定</t>
    <rPh sb="7" eb="9">
      <t>ノウチ</t>
    </rPh>
    <rPh sb="9" eb="11">
      <t>ホゼン</t>
    </rPh>
    <rPh sb="11" eb="13">
      <t>ケイカク</t>
    </rPh>
    <rPh sb="14" eb="16">
      <t>サクテイ</t>
    </rPh>
    <phoneticPr fontId="13"/>
  </si>
  <si>
    <t>景観形成計画、生活環境保全計画の策定</t>
    <rPh sb="4" eb="6">
      <t>ケイカク</t>
    </rPh>
    <phoneticPr fontId="13"/>
  </si>
  <si>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13"/>
  </si>
  <si>
    <t>資源循環計画の策定</t>
  </si>
  <si>
    <t>生物の生息状況の把握</t>
  </si>
  <si>
    <t>外来種の駆除</t>
  </si>
  <si>
    <t>水質モニタリングの実施・記録管理</t>
  </si>
  <si>
    <t>施設等の定期的な巡回点検・清掃</t>
  </si>
  <si>
    <t>水田の貯留機能向上活動</t>
  </si>
  <si>
    <t>水田の地下水かん養機能向上活動、水源かん養林の保全</t>
    <rPh sb="16" eb="18">
      <t>スイゲン</t>
    </rPh>
    <rPh sb="20" eb="21">
      <t>ヨウ</t>
    </rPh>
    <rPh sb="21" eb="22">
      <t>ハヤシ</t>
    </rPh>
    <rPh sb="23" eb="25">
      <t>ホゼン</t>
    </rPh>
    <phoneticPr fontId="13"/>
  </si>
  <si>
    <t>地域資源の活用・資源循環活動</t>
  </si>
  <si>
    <t>会議など</t>
    <rPh sb="0" eb="2">
      <t>カイギ</t>
    </rPh>
    <phoneticPr fontId="13"/>
  </si>
  <si>
    <t>遊休農地の有効活用</t>
  </si>
  <si>
    <t>地域住民による直営施工</t>
  </si>
  <si>
    <t>防災・減災力の強化</t>
  </si>
  <si>
    <t>農村環境保全活動の幅広い展開</t>
  </si>
  <si>
    <t>農村文化の伝承を通じた農村コミュニティの強化</t>
  </si>
  <si>
    <t>資源向上（長寿命化）</t>
    <rPh sb="0" eb="2">
      <t>シゲン</t>
    </rPh>
    <rPh sb="2" eb="4">
      <t>コウジョウ</t>
    </rPh>
    <rPh sb="5" eb="9">
      <t>チョウジュミョウカ</t>
    </rPh>
    <phoneticPr fontId="17"/>
  </si>
  <si>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2"/>
  </si>
  <si>
    <t>－</t>
    <phoneticPr fontId="1"/>
  </si>
  <si>
    <t>×</t>
    <phoneticPr fontId="1"/>
  </si>
  <si>
    <t>必須</t>
    <rPh sb="0" eb="2">
      <t>ヒッス</t>
    </rPh>
    <phoneticPr fontId="2"/>
  </si>
  <si>
    <t>必要に応じて</t>
    <rPh sb="0" eb="2">
      <t>ヒツヨウ</t>
    </rPh>
    <rPh sb="3" eb="4">
      <t>オウ</t>
    </rPh>
    <phoneticPr fontId="2"/>
  </si>
  <si>
    <t>シート名</t>
    <rPh sb="3" eb="4">
      <t>メイ</t>
    </rPh>
    <phoneticPr fontId="2"/>
  </si>
  <si>
    <t>提出の必要性</t>
    <rPh sb="0" eb="2">
      <t>テイシュツ</t>
    </rPh>
    <rPh sb="3" eb="5">
      <t>ヒツヨウ</t>
    </rPh>
    <rPh sb="5" eb="6">
      <t>セイ</t>
    </rPh>
    <phoneticPr fontId="2"/>
  </si>
  <si>
    <t>書類名</t>
    <rPh sb="0" eb="2">
      <t>ショルイ</t>
    </rPh>
    <rPh sb="2" eb="3">
      <t>メイ</t>
    </rPh>
    <phoneticPr fontId="2"/>
  </si>
  <si>
    <t>別ファイル</t>
    <rPh sb="0" eb="1">
      <t>ベツ</t>
    </rPh>
    <phoneticPr fontId="2"/>
  </si>
  <si>
    <t>選択肢</t>
    <rPh sb="0" eb="3">
      <t>センタクシ</t>
    </rPh>
    <phoneticPr fontId="2"/>
  </si>
  <si>
    <t>市町村用</t>
    <rPh sb="0" eb="3">
      <t>シチョウソン</t>
    </rPh>
    <rPh sb="3" eb="4">
      <t>ヨウ</t>
    </rPh>
    <phoneticPr fontId="2"/>
  </si>
  <si>
    <t>★提出書類と各シートの説明</t>
    <rPh sb="1" eb="3">
      <t>テイシュツ</t>
    </rPh>
    <rPh sb="3" eb="5">
      <t>ショルイ</t>
    </rPh>
    <rPh sb="6" eb="7">
      <t>カク</t>
    </rPh>
    <rPh sb="11" eb="13">
      <t>セツメイ</t>
    </rPh>
    <phoneticPr fontId="2"/>
  </si>
  <si>
    <t>１．事業計画の申請時に提出するもの</t>
    <rPh sb="2" eb="4">
      <t>ジギョウ</t>
    </rPh>
    <rPh sb="4" eb="6">
      <t>ケイカク</t>
    </rPh>
    <rPh sb="7" eb="9">
      <t>シンセイ</t>
    </rPh>
    <rPh sb="9" eb="10">
      <t>トキ</t>
    </rPh>
    <rPh sb="11" eb="13">
      <t>テイシュツ</t>
    </rPh>
    <phoneticPr fontId="2"/>
  </si>
  <si>
    <t>２．実施状況の報告時に提出するもの</t>
    <rPh sb="2" eb="4">
      <t>ジッシ</t>
    </rPh>
    <rPh sb="4" eb="6">
      <t>ジョウキョウ</t>
    </rPh>
    <rPh sb="7" eb="9">
      <t>ホウコク</t>
    </rPh>
    <rPh sb="9" eb="10">
      <t>ジ</t>
    </rPh>
    <rPh sb="11" eb="13">
      <t>テイシュツ</t>
    </rPh>
    <phoneticPr fontId="2"/>
  </si>
  <si>
    <t>農地維持・資源向上（共同）交付金</t>
    <rPh sb="0" eb="2">
      <t>ノウチ</t>
    </rPh>
    <rPh sb="2" eb="4">
      <t>イジ</t>
    </rPh>
    <rPh sb="5" eb="7">
      <t>シゲン</t>
    </rPh>
    <rPh sb="7" eb="9">
      <t>コウジョウ</t>
    </rPh>
    <rPh sb="10" eb="12">
      <t>キョウドウ</t>
    </rPh>
    <rPh sb="13" eb="16">
      <t>コウフキン</t>
    </rPh>
    <phoneticPr fontId="2"/>
  </si>
  <si>
    <t>金銭出納簿</t>
    <rPh sb="0" eb="2">
      <t>キンセン</t>
    </rPh>
    <rPh sb="2" eb="5">
      <t>スイトウボ</t>
    </rPh>
    <phoneticPr fontId="2"/>
  </si>
  <si>
    <t>別記3-1(1)</t>
    <rPh sb="0" eb="2">
      <t>ベッキ</t>
    </rPh>
    <phoneticPr fontId="2"/>
  </si>
  <si>
    <t>別記3-1(2)</t>
    <rPh sb="0" eb="2">
      <t>ベッキ</t>
    </rPh>
    <phoneticPr fontId="2"/>
  </si>
  <si>
    <t>別記3-1(3)</t>
    <rPh sb="0" eb="2">
      <t>ベッキ</t>
    </rPh>
    <phoneticPr fontId="2"/>
  </si>
  <si>
    <t>市町村の確認用様式</t>
    <rPh sb="0" eb="3">
      <t>シチョウソン</t>
    </rPh>
    <rPh sb="4" eb="6">
      <t>カクニン</t>
    </rPh>
    <rPh sb="6" eb="7">
      <t>ヨウ</t>
    </rPh>
    <rPh sb="7" eb="9">
      <t>ヨウシキ</t>
    </rPh>
    <phoneticPr fontId="2"/>
  </si>
  <si>
    <t>費目</t>
    <rPh sb="0" eb="2">
      <t>ヒモク</t>
    </rPh>
    <phoneticPr fontId="17"/>
  </si>
  <si>
    <t>遊休農地等の発生状況の把握</t>
    <rPh sb="0" eb="2">
      <t>ユウキュウ</t>
    </rPh>
    <rPh sb="2" eb="4">
      <t>ノウチ</t>
    </rPh>
    <rPh sb="4" eb="5">
      <t>トウ</t>
    </rPh>
    <rPh sb="6" eb="8">
      <t>ハッセイ</t>
    </rPh>
    <rPh sb="8" eb="10">
      <t>ジョウキョウ</t>
    </rPh>
    <rPh sb="11" eb="13">
      <t>ハアク</t>
    </rPh>
    <phoneticPr fontId="2"/>
  </si>
  <si>
    <t>年度活動計画の策定</t>
    <rPh sb="0" eb="2">
      <t>ネンド</t>
    </rPh>
    <rPh sb="2" eb="4">
      <t>カツドウ</t>
    </rPh>
    <rPh sb="4" eb="6">
      <t>ケイカク</t>
    </rPh>
    <rPh sb="7" eb="9">
      <t>サクテイ</t>
    </rPh>
    <phoneticPr fontId="2"/>
  </si>
  <si>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</si>
  <si>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</si>
  <si>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畦畔・農用地法面等の草刈り</t>
    <rPh sb="0" eb="2">
      <t>ケイハン</t>
    </rPh>
    <rPh sb="3" eb="6">
      <t>ノウヨウチ</t>
    </rPh>
    <rPh sb="6" eb="8">
      <t>ノリメン</t>
    </rPh>
    <rPh sb="8" eb="9">
      <t>トウ</t>
    </rPh>
    <rPh sb="10" eb="12">
      <t>クサカ</t>
    </rPh>
    <phoneticPr fontId="2"/>
  </si>
  <si>
    <t>防風林の枝払い・下草の草刈り</t>
    <rPh sb="0" eb="3">
      <t>ボウフウリン</t>
    </rPh>
    <rPh sb="4" eb="5">
      <t>エダ</t>
    </rPh>
    <rPh sb="5" eb="6">
      <t>ハラ</t>
    </rPh>
    <rPh sb="8" eb="10">
      <t>シタクサ</t>
    </rPh>
    <rPh sb="11" eb="13">
      <t>クサカ</t>
    </rPh>
    <phoneticPr fontId="2"/>
  </si>
  <si>
    <t>鳥獣害防護柵の適正管理</t>
    <rPh sb="0" eb="2">
      <t>チョウジュウ</t>
    </rPh>
    <rPh sb="2" eb="3">
      <t>ガイ</t>
    </rPh>
    <rPh sb="3" eb="6">
      <t>ボウゴサク</t>
    </rPh>
    <rPh sb="7" eb="9">
      <t>テキセイ</t>
    </rPh>
    <rPh sb="9" eb="11">
      <t>カンリ</t>
    </rPh>
    <phoneticPr fontId="2"/>
  </si>
  <si>
    <t>防風ネットの適正管理</t>
    <rPh sb="0" eb="2">
      <t>ボウフウ</t>
    </rPh>
    <rPh sb="6" eb="8">
      <t>テキセイ</t>
    </rPh>
    <rPh sb="8" eb="10">
      <t>カンリ</t>
    </rPh>
    <phoneticPr fontId="2"/>
  </si>
  <si>
    <t>水路の草刈り</t>
    <rPh sb="0" eb="2">
      <t>スイロ</t>
    </rPh>
    <rPh sb="3" eb="5">
      <t>クサカ</t>
    </rPh>
    <phoneticPr fontId="2"/>
  </si>
  <si>
    <t>ポンプ場、調整施設等の草刈り</t>
    <rPh sb="3" eb="4">
      <t>ジョウ</t>
    </rPh>
    <rPh sb="5" eb="7">
      <t>チョウセイ</t>
    </rPh>
    <rPh sb="7" eb="9">
      <t>シセツ</t>
    </rPh>
    <rPh sb="9" eb="10">
      <t>トウ</t>
    </rPh>
    <rPh sb="11" eb="13">
      <t>クサカ</t>
    </rPh>
    <phoneticPr fontId="2"/>
  </si>
  <si>
    <t>水路の泥上げ</t>
    <rPh sb="0" eb="2">
      <t>スイロ</t>
    </rPh>
    <rPh sb="3" eb="4">
      <t>ドロ</t>
    </rPh>
    <rPh sb="4" eb="5">
      <t>ア</t>
    </rPh>
    <phoneticPr fontId="2"/>
  </si>
  <si>
    <t>かんがい期前の注油</t>
    <rPh sb="4" eb="5">
      <t>キ</t>
    </rPh>
    <rPh sb="5" eb="6">
      <t>マエ</t>
    </rPh>
    <rPh sb="7" eb="9">
      <t>チュウユ</t>
    </rPh>
    <phoneticPr fontId="2"/>
  </si>
  <si>
    <t>ゲート類等の保守管理</t>
    <rPh sb="3" eb="4">
      <t>ルイ</t>
    </rPh>
    <rPh sb="4" eb="5">
      <t>トウ</t>
    </rPh>
    <rPh sb="6" eb="8">
      <t>ホシュ</t>
    </rPh>
    <rPh sb="8" eb="10">
      <t>カンリ</t>
    </rPh>
    <phoneticPr fontId="2"/>
  </si>
  <si>
    <t>遮光施設の適正管理</t>
    <rPh sb="0" eb="2">
      <t>シャコウ</t>
    </rPh>
    <rPh sb="2" eb="4">
      <t>シセツ</t>
    </rPh>
    <rPh sb="5" eb="7">
      <t>テキセイ</t>
    </rPh>
    <rPh sb="7" eb="9">
      <t>カンリ</t>
    </rPh>
    <phoneticPr fontId="2"/>
  </si>
  <si>
    <t>路肩・法面の草刈り</t>
    <rPh sb="0" eb="2">
      <t>ロカタ</t>
    </rPh>
    <rPh sb="3" eb="5">
      <t>ノリメン</t>
    </rPh>
    <rPh sb="6" eb="8">
      <t>クサカ</t>
    </rPh>
    <phoneticPr fontId="2"/>
  </si>
  <si>
    <t>側溝の泥上げ</t>
    <rPh sb="0" eb="2">
      <t>ソッコウ</t>
    </rPh>
    <rPh sb="3" eb="4">
      <t>ドロ</t>
    </rPh>
    <rPh sb="4" eb="5">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</si>
  <si>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</si>
  <si>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</si>
  <si>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</si>
  <si>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かんがい期前の施設の清掃・防塵</t>
    <rPh sb="4" eb="5">
      <t>キ</t>
    </rPh>
    <rPh sb="5" eb="6">
      <t>マエ</t>
    </rPh>
    <rPh sb="7" eb="9">
      <t>シセツ</t>
    </rPh>
    <rPh sb="10" eb="12">
      <t>セイソウ</t>
    </rPh>
    <rPh sb="13" eb="15">
      <t>ボウジン</t>
    </rPh>
    <phoneticPr fontId="2"/>
  </si>
  <si>
    <t>管理道路の管理</t>
    <rPh sb="0" eb="2">
      <t>カンリ</t>
    </rPh>
    <rPh sb="2" eb="4">
      <t>ドウロ</t>
    </rPh>
    <rPh sb="5" eb="7">
      <t>カンリ</t>
    </rPh>
    <phoneticPr fontId="2"/>
  </si>
  <si>
    <t>ゲート類の保守管理</t>
    <rPh sb="3" eb="4">
      <t>ルイ</t>
    </rPh>
    <rPh sb="5" eb="7">
      <t>ホシュ</t>
    </rPh>
    <rPh sb="7" eb="9">
      <t>カンリ</t>
    </rPh>
    <phoneticPr fontId="2"/>
  </si>
  <si>
    <t>農業者（入り作農家、土地持ち非農家を含む）による検討会の開催</t>
  </si>
  <si>
    <t>-</t>
    <phoneticPr fontId="2"/>
  </si>
  <si>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2"/>
  </si>
  <si>
    <t>畦畔の再構築</t>
    <rPh sb="0" eb="2">
      <t>ケイハン</t>
    </rPh>
    <rPh sb="3" eb="6">
      <t>サイコウチク</t>
    </rPh>
    <phoneticPr fontId="2"/>
  </si>
  <si>
    <t>農用地法面の初期補修</t>
    <rPh sb="0" eb="3">
      <t>ノウヨウチ</t>
    </rPh>
    <rPh sb="3" eb="5">
      <t>ノリメン</t>
    </rPh>
    <rPh sb="6" eb="8">
      <t>ショキ</t>
    </rPh>
    <rPh sb="8" eb="10">
      <t>ホシュウ</t>
    </rPh>
    <phoneticPr fontId="2"/>
  </si>
  <si>
    <t>暗渠施設の清掃</t>
    <rPh sb="0" eb="2">
      <t>アンキョ</t>
    </rPh>
    <rPh sb="2" eb="4">
      <t>シセツ</t>
    </rPh>
    <rPh sb="5" eb="7">
      <t>セイソウ</t>
    </rPh>
    <phoneticPr fontId="2"/>
  </si>
  <si>
    <t>農用地の除れき</t>
    <rPh sb="0" eb="3">
      <t>ノウヨウチ</t>
    </rPh>
    <rPh sb="4" eb="5">
      <t>ジョ</t>
    </rPh>
    <phoneticPr fontId="2"/>
  </si>
  <si>
    <t>鳥獣害防護柵の補修・設置</t>
    <rPh sb="0" eb="2">
      <t>チョウジュウ</t>
    </rPh>
    <rPh sb="2" eb="3">
      <t>ガイ</t>
    </rPh>
    <rPh sb="3" eb="6">
      <t>ボウゴサク</t>
    </rPh>
    <rPh sb="7" eb="9">
      <t>ホシュウ</t>
    </rPh>
    <rPh sb="10" eb="12">
      <t>セッチ</t>
    </rPh>
    <phoneticPr fontId="2"/>
  </si>
  <si>
    <t>防風ネットの補修・設置</t>
    <rPh sb="0" eb="2">
      <t>ボウフウ</t>
    </rPh>
    <rPh sb="6" eb="8">
      <t>ホシュウ</t>
    </rPh>
    <rPh sb="9" eb="11">
      <t>セッチ</t>
    </rPh>
    <phoneticPr fontId="2"/>
  </si>
  <si>
    <t>きめ細やかな雑草対策</t>
    <rPh sb="2" eb="3">
      <t>コマ</t>
    </rPh>
    <rPh sb="6" eb="8">
      <t>ザッソウ</t>
    </rPh>
    <rPh sb="8" eb="10">
      <t>タイサク</t>
    </rPh>
    <phoneticPr fontId="2"/>
  </si>
  <si>
    <t>水路側壁のはらみ修正</t>
    <rPh sb="0" eb="2">
      <t>スイロ</t>
    </rPh>
    <rPh sb="2" eb="4">
      <t>ソクヘキ</t>
    </rPh>
    <rPh sb="8" eb="10">
      <t>シュウセイ</t>
    </rPh>
    <phoneticPr fontId="2"/>
  </si>
  <si>
    <t>目地詰め</t>
    <rPh sb="0" eb="2">
      <t>メジ</t>
    </rPh>
    <rPh sb="2" eb="3">
      <t>ヅ</t>
    </rPh>
    <phoneticPr fontId="2"/>
  </si>
  <si>
    <t>表面劣化に対するコーティング等</t>
    <rPh sb="0" eb="2">
      <t>ヒョウメン</t>
    </rPh>
    <rPh sb="2" eb="4">
      <t>レッカ</t>
    </rPh>
    <rPh sb="5" eb="6">
      <t>タイ</t>
    </rPh>
    <rPh sb="14" eb="15">
      <t>トウ</t>
    </rPh>
    <phoneticPr fontId="2"/>
  </si>
  <si>
    <t>不同沈下に対する早期対応</t>
    <rPh sb="0" eb="2">
      <t>フドウ</t>
    </rPh>
    <rPh sb="2" eb="4">
      <t>チンカ</t>
    </rPh>
    <rPh sb="5" eb="6">
      <t>タイ</t>
    </rPh>
    <rPh sb="8" eb="10">
      <t>ソウキ</t>
    </rPh>
    <rPh sb="10" eb="12">
      <t>タイオウ</t>
    </rPh>
    <phoneticPr fontId="2"/>
  </si>
  <si>
    <t>水路に付着した藻等の除去</t>
    <rPh sb="0" eb="2">
      <t>スイロ</t>
    </rPh>
    <rPh sb="3" eb="5">
      <t>フチャク</t>
    </rPh>
    <rPh sb="7" eb="8">
      <t>モ</t>
    </rPh>
    <rPh sb="8" eb="9">
      <t>トウ</t>
    </rPh>
    <rPh sb="10" eb="12">
      <t>ジョキョ</t>
    </rPh>
    <phoneticPr fontId="2"/>
  </si>
  <si>
    <t>水路法面の初期補修</t>
    <rPh sb="0" eb="2">
      <t>スイロ</t>
    </rPh>
    <rPh sb="2" eb="4">
      <t>ノリメン</t>
    </rPh>
    <rPh sb="5" eb="7">
      <t>ショキ</t>
    </rPh>
    <rPh sb="7" eb="9">
      <t>ホシュウ</t>
    </rPh>
    <phoneticPr fontId="2"/>
  </si>
  <si>
    <t>パイプラインの破損施設の補修</t>
    <rPh sb="7" eb="9">
      <t>ハソン</t>
    </rPh>
    <rPh sb="9" eb="11">
      <t>シセツ</t>
    </rPh>
    <rPh sb="12" eb="14">
      <t>ホシュウ</t>
    </rPh>
    <phoneticPr fontId="2"/>
  </si>
  <si>
    <t>パイプ内の清掃</t>
    <rPh sb="3" eb="4">
      <t>ナイ</t>
    </rPh>
    <rPh sb="5" eb="7">
      <t>セイソウ</t>
    </rPh>
    <phoneticPr fontId="2"/>
  </si>
  <si>
    <t>給水栓ボックス基礎部の補強</t>
    <rPh sb="0" eb="3">
      <t>キュウスイセン</t>
    </rPh>
    <rPh sb="7" eb="10">
      <t>キソブ</t>
    </rPh>
    <rPh sb="11" eb="13">
      <t>ホキョウ</t>
    </rPh>
    <phoneticPr fontId="2"/>
  </si>
  <si>
    <t>給水栓に対する凍結防止対策</t>
    <rPh sb="0" eb="3">
      <t>キュウスイセン</t>
    </rPh>
    <rPh sb="4" eb="5">
      <t>タイ</t>
    </rPh>
    <rPh sb="7" eb="9">
      <t>トウケツ</t>
    </rPh>
    <rPh sb="9" eb="11">
      <t>ボウシ</t>
    </rPh>
    <rPh sb="11" eb="13">
      <t>タイサク</t>
    </rPh>
    <phoneticPr fontId="2"/>
  </si>
  <si>
    <t>空気弁等への腐食防止剤の塗布等</t>
    <rPh sb="0" eb="3">
      <t>クウキベン</t>
    </rPh>
    <rPh sb="3" eb="4">
      <t>トウ</t>
    </rPh>
    <rPh sb="6" eb="8">
      <t>フショク</t>
    </rPh>
    <rPh sb="8" eb="10">
      <t>ボウシ</t>
    </rPh>
    <rPh sb="10" eb="11">
      <t>ザイ</t>
    </rPh>
    <rPh sb="12" eb="14">
      <t>トフ</t>
    </rPh>
    <rPh sb="14" eb="15">
      <t>トウ</t>
    </rPh>
    <phoneticPr fontId="2"/>
  </si>
  <si>
    <t>路肩、法面の初期補修</t>
    <rPh sb="0" eb="2">
      <t>ロカタ</t>
    </rPh>
    <rPh sb="3" eb="5">
      <t>ノリメン</t>
    </rPh>
    <rPh sb="6" eb="8">
      <t>ショキ</t>
    </rPh>
    <rPh sb="8" eb="10">
      <t>ホシュウ</t>
    </rPh>
    <phoneticPr fontId="2"/>
  </si>
  <si>
    <t>軌道等の運搬施設の維持補修</t>
    <rPh sb="0" eb="2">
      <t>キドウ</t>
    </rPh>
    <rPh sb="2" eb="3">
      <t>トウ</t>
    </rPh>
    <rPh sb="4" eb="6">
      <t>ウンパン</t>
    </rPh>
    <rPh sb="6" eb="8">
      <t>シセツ</t>
    </rPh>
    <rPh sb="9" eb="11">
      <t>イジ</t>
    </rPh>
    <rPh sb="11" eb="13">
      <t>ホシュウ</t>
    </rPh>
    <phoneticPr fontId="2"/>
  </si>
  <si>
    <t>側溝の目地詰め</t>
    <rPh sb="0" eb="2">
      <t>ソッコウ</t>
    </rPh>
    <rPh sb="3" eb="5">
      <t>メジ</t>
    </rPh>
    <rPh sb="5" eb="6">
      <t>ヅ</t>
    </rPh>
    <phoneticPr fontId="2"/>
  </si>
  <si>
    <t>側溝の不同沈下への早期対応</t>
    <rPh sb="0" eb="2">
      <t>ソッコウ</t>
    </rPh>
    <rPh sb="3" eb="5">
      <t>フドウ</t>
    </rPh>
    <rPh sb="5" eb="7">
      <t>チンカ</t>
    </rPh>
    <rPh sb="9" eb="11">
      <t>ソウキ</t>
    </rPh>
    <rPh sb="11" eb="13">
      <t>タイオウ</t>
    </rPh>
    <phoneticPr fontId="2"/>
  </si>
  <si>
    <t>側溝の裏込材の充填</t>
    <rPh sb="0" eb="2">
      <t>ソッコウ</t>
    </rPh>
    <rPh sb="3" eb="4">
      <t>ウラ</t>
    </rPh>
    <rPh sb="4" eb="5">
      <t>コ</t>
    </rPh>
    <rPh sb="5" eb="6">
      <t>ザイ</t>
    </rPh>
    <rPh sb="7" eb="9">
      <t>ジュウテン</t>
    </rPh>
    <phoneticPr fontId="2"/>
  </si>
  <si>
    <t>遮水シートの補修</t>
    <rPh sb="0" eb="2">
      <t>シャスイ</t>
    </rPh>
    <rPh sb="6" eb="8">
      <t>ホシュウ</t>
    </rPh>
    <phoneticPr fontId="2"/>
  </si>
  <si>
    <t>コンクリート構造物の目地詰め</t>
    <rPh sb="6" eb="9">
      <t>コウゾウブツ</t>
    </rPh>
    <rPh sb="10" eb="12">
      <t>メジ</t>
    </rPh>
    <rPh sb="12" eb="13">
      <t>ヅ</t>
    </rPh>
    <phoneticPr fontId="2"/>
  </si>
  <si>
    <t>コンクリート構造物の表面劣化への対応</t>
    <rPh sb="6" eb="9">
      <t>コウゾウブツ</t>
    </rPh>
    <rPh sb="10" eb="12">
      <t>ヒョウメン</t>
    </rPh>
    <rPh sb="12" eb="14">
      <t>レッカ</t>
    </rPh>
    <rPh sb="16" eb="18">
      <t>タイオウ</t>
    </rPh>
    <phoneticPr fontId="2"/>
  </si>
  <si>
    <t>遮光施設の補修等</t>
    <rPh sb="0" eb="2">
      <t>シャコウ</t>
    </rPh>
    <rPh sb="2" eb="4">
      <t>シセツ</t>
    </rPh>
    <rPh sb="5" eb="7">
      <t>ホシュウ</t>
    </rPh>
    <rPh sb="7" eb="8">
      <t>トウ</t>
    </rPh>
    <phoneticPr fontId="2"/>
  </si>
  <si>
    <t>生物多様性保全計画の策定</t>
    <rPh sb="0" eb="2">
      <t>セイブツ</t>
    </rPh>
    <rPh sb="2" eb="5">
      <t>タヨウセイ</t>
    </rPh>
    <rPh sb="5" eb="7">
      <t>ホゼン</t>
    </rPh>
    <rPh sb="7" eb="9">
      <t>ケイカク</t>
    </rPh>
    <rPh sb="10" eb="12">
      <t>サクテイ</t>
    </rPh>
    <phoneticPr fontId="2"/>
  </si>
  <si>
    <t>水質保全計画の策定</t>
    <rPh sb="0" eb="2">
      <t>スイシツ</t>
    </rPh>
    <rPh sb="2" eb="4">
      <t>ホゼン</t>
    </rPh>
    <rPh sb="4" eb="6">
      <t>ケイカク</t>
    </rPh>
    <rPh sb="7" eb="9">
      <t>サクテイ</t>
    </rPh>
    <phoneticPr fontId="2"/>
  </si>
  <si>
    <t>農地の保全に係る計画の策定</t>
    <rPh sb="0" eb="2">
      <t>ノウチ</t>
    </rPh>
    <rPh sb="3" eb="5">
      <t>ホゼン</t>
    </rPh>
    <rPh sb="6" eb="7">
      <t>カカ</t>
    </rPh>
    <rPh sb="8" eb="10">
      <t>ケイカク</t>
    </rPh>
    <rPh sb="11" eb="13">
      <t>サクテイ</t>
    </rPh>
    <phoneticPr fontId="2"/>
  </si>
  <si>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2"/>
  </si>
  <si>
    <t>地下水かん養に係る地域計画の策定</t>
    <rPh sb="0" eb="3">
      <t>チカスイ</t>
    </rPh>
    <rPh sb="5" eb="6">
      <t>ヨウ</t>
    </rPh>
    <rPh sb="7" eb="8">
      <t>カカ</t>
    </rPh>
    <rPh sb="9" eb="11">
      <t>チイキ</t>
    </rPh>
    <rPh sb="11" eb="13">
      <t>ケイカク</t>
    </rPh>
    <rPh sb="14" eb="16">
      <t>サクテイ</t>
    </rPh>
    <phoneticPr fontId="2"/>
  </si>
  <si>
    <t>資源循環に係る地域計画の策定</t>
    <rPh sb="0" eb="2">
      <t>シゲン</t>
    </rPh>
    <rPh sb="2" eb="4">
      <t>ジュンカン</t>
    </rPh>
    <rPh sb="5" eb="6">
      <t>カカ</t>
    </rPh>
    <rPh sb="7" eb="9">
      <t>チイキ</t>
    </rPh>
    <rPh sb="9" eb="11">
      <t>ケイカク</t>
    </rPh>
    <rPh sb="12" eb="14">
      <t>サクテイ</t>
    </rPh>
    <phoneticPr fontId="2"/>
  </si>
  <si>
    <t>水田を活用した生息環境の提供</t>
    <rPh sb="0" eb="2">
      <t>スイデン</t>
    </rPh>
    <rPh sb="3" eb="5">
      <t>カツヨウ</t>
    </rPh>
    <rPh sb="7" eb="9">
      <t>セイソク</t>
    </rPh>
    <rPh sb="9" eb="11">
      <t>カンキョウ</t>
    </rPh>
    <rPh sb="12" eb="14">
      <t>テイキョウ</t>
    </rPh>
    <phoneticPr fontId="2"/>
  </si>
  <si>
    <t>生物の生活史を考慮した適正管理</t>
    <rPh sb="0" eb="2">
      <t>セイブツ</t>
    </rPh>
    <rPh sb="3" eb="6">
      <t>セイカツシ</t>
    </rPh>
    <rPh sb="7" eb="9">
      <t>コウリョ</t>
    </rPh>
    <rPh sb="11" eb="13">
      <t>テキセイ</t>
    </rPh>
    <rPh sb="13" eb="15">
      <t>カンリ</t>
    </rPh>
    <phoneticPr fontId="2"/>
  </si>
  <si>
    <t>放流・植栽を通じた在来生物の育成</t>
    <rPh sb="0" eb="2">
      <t>ホウリュウ</t>
    </rPh>
    <rPh sb="3" eb="5">
      <t>ショクサイ</t>
    </rPh>
    <rPh sb="6" eb="7">
      <t>ツウ</t>
    </rPh>
    <rPh sb="9" eb="11">
      <t>ザイライ</t>
    </rPh>
    <rPh sb="11" eb="13">
      <t>セイブツ</t>
    </rPh>
    <rPh sb="14" eb="16">
      <t>イクセイ</t>
    </rPh>
    <phoneticPr fontId="2"/>
  </si>
  <si>
    <t>希少種の監視</t>
    <rPh sb="0" eb="3">
      <t>キショウシュ</t>
    </rPh>
    <rPh sb="4" eb="6">
      <t>カンシ</t>
    </rPh>
    <phoneticPr fontId="2"/>
  </si>
  <si>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2"/>
  </si>
  <si>
    <t>水質保全を考慮した施設の適正管理</t>
    <rPh sb="0" eb="2">
      <t>スイシツ</t>
    </rPh>
    <rPh sb="2" eb="4">
      <t>ホゼン</t>
    </rPh>
    <rPh sb="5" eb="7">
      <t>コウリョ</t>
    </rPh>
    <rPh sb="9" eb="11">
      <t>シセツ</t>
    </rPh>
    <rPh sb="12" eb="14">
      <t>テキセイ</t>
    </rPh>
    <rPh sb="14" eb="16">
      <t>カンリ</t>
    </rPh>
    <phoneticPr fontId="2"/>
  </si>
  <si>
    <t>循環かんがいの実施</t>
    <rPh sb="0" eb="2">
      <t>ジュンカン</t>
    </rPh>
    <rPh sb="7" eb="9">
      <t>ジッシ</t>
    </rPh>
    <phoneticPr fontId="2"/>
  </si>
  <si>
    <t>非かんがい期における通水</t>
    <rPh sb="0" eb="1">
      <t>ヒ</t>
    </rPh>
    <rPh sb="5" eb="6">
      <t>キ</t>
    </rPh>
    <rPh sb="10" eb="12">
      <t>ツウスイ</t>
    </rPh>
    <phoneticPr fontId="2"/>
  </si>
  <si>
    <t>排水路沿いの林地帯等の適正管理</t>
    <rPh sb="0" eb="3">
      <t>ハイスイロ</t>
    </rPh>
    <rPh sb="3" eb="4">
      <t>ゾ</t>
    </rPh>
    <rPh sb="6" eb="7">
      <t>リン</t>
    </rPh>
    <rPh sb="7" eb="9">
      <t>チタイ</t>
    </rPh>
    <rPh sb="9" eb="10">
      <t>トウ</t>
    </rPh>
    <rPh sb="11" eb="13">
      <t>テキセイ</t>
    </rPh>
    <rPh sb="13" eb="15">
      <t>カンリ</t>
    </rPh>
    <phoneticPr fontId="2"/>
  </si>
  <si>
    <t>管理作業の省力化による水資源の保全</t>
    <rPh sb="0" eb="2">
      <t>カンリ</t>
    </rPh>
    <rPh sb="2" eb="4">
      <t>サギョウ</t>
    </rPh>
    <rPh sb="5" eb="8">
      <t>ショウリョクカ</t>
    </rPh>
    <rPh sb="11" eb="14">
      <t>ミズシゲン</t>
    </rPh>
    <rPh sb="15" eb="17">
      <t>ホゼン</t>
    </rPh>
    <phoneticPr fontId="2"/>
  </si>
  <si>
    <t>農業用水の地域用水としての利用・管理</t>
    <rPh sb="0" eb="2">
      <t>ノウギョウ</t>
    </rPh>
    <rPh sb="2" eb="4">
      <t>ヨウスイ</t>
    </rPh>
    <rPh sb="5" eb="7">
      <t>チイキ</t>
    </rPh>
    <rPh sb="7" eb="9">
      <t>ヨウスイ</t>
    </rPh>
    <rPh sb="13" eb="15">
      <t>リヨウ</t>
    </rPh>
    <rPh sb="16" eb="18">
      <t>カンリ</t>
    </rPh>
    <phoneticPr fontId="2"/>
  </si>
  <si>
    <t>農用地等を活用した景観形成活動</t>
    <rPh sb="0" eb="3">
      <t>ノウヨウチ</t>
    </rPh>
    <rPh sb="3" eb="4">
      <t>トウ</t>
    </rPh>
    <rPh sb="5" eb="7">
      <t>カツヨウ</t>
    </rPh>
    <rPh sb="9" eb="11">
      <t>ケイカン</t>
    </rPh>
    <rPh sb="11" eb="13">
      <t>ケイセイ</t>
    </rPh>
    <rPh sb="13" eb="15">
      <t>カツドウ</t>
    </rPh>
    <phoneticPr fontId="2"/>
  </si>
  <si>
    <t>施設等の定期的な巡回点検・清掃</t>
    <rPh sb="0" eb="2">
      <t>シセツ</t>
    </rPh>
    <rPh sb="2" eb="3">
      <t>トウ</t>
    </rPh>
    <rPh sb="4" eb="7">
      <t>テイキテキ</t>
    </rPh>
    <rPh sb="8" eb="10">
      <t>ジュンカイ</t>
    </rPh>
    <rPh sb="10" eb="12">
      <t>テンケン</t>
    </rPh>
    <rPh sb="13" eb="15">
      <t>セイソウ</t>
    </rPh>
    <phoneticPr fontId="2"/>
  </si>
  <si>
    <t>伝統的施設や農法の保全・実施</t>
    <rPh sb="0" eb="3">
      <t>デントウテキ</t>
    </rPh>
    <rPh sb="3" eb="5">
      <t>シセツ</t>
    </rPh>
    <rPh sb="6" eb="8">
      <t>ノウホウ</t>
    </rPh>
    <rPh sb="9" eb="11">
      <t>ホゼン</t>
    </rPh>
    <rPh sb="12" eb="14">
      <t>ジッシ</t>
    </rPh>
    <phoneticPr fontId="2"/>
  </si>
  <si>
    <t>農用地からの風塵の防止活動</t>
    <rPh sb="0" eb="3">
      <t>ノウヨウチ</t>
    </rPh>
    <rPh sb="6" eb="8">
      <t>フウジン</t>
    </rPh>
    <rPh sb="9" eb="11">
      <t>ボウシ</t>
    </rPh>
    <rPh sb="11" eb="13">
      <t>カツドウ</t>
    </rPh>
    <phoneticPr fontId="2"/>
  </si>
  <si>
    <t>水田の地下水かん養機能向上活動</t>
    <rPh sb="0" eb="2">
      <t>スイデン</t>
    </rPh>
    <rPh sb="3" eb="6">
      <t>チカスイ</t>
    </rPh>
    <rPh sb="8" eb="9">
      <t>ヨウ</t>
    </rPh>
    <rPh sb="9" eb="11">
      <t>キノウ</t>
    </rPh>
    <rPh sb="11" eb="13">
      <t>コウジョウ</t>
    </rPh>
    <rPh sb="13" eb="15">
      <t>カツドウ</t>
    </rPh>
    <phoneticPr fontId="2"/>
  </si>
  <si>
    <t>水源かん養林の保全</t>
    <rPh sb="0" eb="2">
      <t>スイゲン</t>
    </rPh>
    <rPh sb="4" eb="5">
      <t>ヨウ</t>
    </rPh>
    <rPh sb="5" eb="6">
      <t>ハヤシ</t>
    </rPh>
    <rPh sb="7" eb="9">
      <t>ホゼン</t>
    </rPh>
    <phoneticPr fontId="2"/>
  </si>
  <si>
    <t>地域資源の活用・資源循環のための活動</t>
    <rPh sb="0" eb="2">
      <t>チイキ</t>
    </rPh>
    <rPh sb="2" eb="4">
      <t>シゲン</t>
    </rPh>
    <rPh sb="5" eb="7">
      <t>カツヨウ</t>
    </rPh>
    <rPh sb="8" eb="10">
      <t>シゲン</t>
    </rPh>
    <rPh sb="10" eb="12">
      <t>ジュンカン</t>
    </rPh>
    <rPh sb="16" eb="18">
      <t>カツドウ</t>
    </rPh>
    <phoneticPr fontId="2"/>
  </si>
  <si>
    <t>啓発活動</t>
    <rPh sb="0" eb="2">
      <t>ケイハツ</t>
    </rPh>
    <rPh sb="2" eb="4">
      <t>カツドウ</t>
    </rPh>
    <phoneticPr fontId="2"/>
  </si>
  <si>
    <t>地域住民等との交流活動</t>
    <rPh sb="0" eb="2">
      <t>チイキ</t>
    </rPh>
    <rPh sb="2" eb="4">
      <t>ジュウミン</t>
    </rPh>
    <rPh sb="4" eb="5">
      <t>トウ</t>
    </rPh>
    <rPh sb="7" eb="9">
      <t>コウリュウ</t>
    </rPh>
    <rPh sb="9" eb="11">
      <t>カツドウ</t>
    </rPh>
    <phoneticPr fontId="2"/>
  </si>
  <si>
    <t>学校教育等との連携</t>
    <rPh sb="0" eb="2">
      <t>ガッコウ</t>
    </rPh>
    <rPh sb="2" eb="4">
      <t>キョウイク</t>
    </rPh>
    <rPh sb="4" eb="5">
      <t>トウ</t>
    </rPh>
    <rPh sb="7" eb="9">
      <t>レンケイ</t>
    </rPh>
    <phoneticPr fontId="2"/>
  </si>
  <si>
    <t>行政機関等との連携</t>
    <rPh sb="0" eb="2">
      <t>ギョウセイ</t>
    </rPh>
    <rPh sb="2" eb="4">
      <t>キカン</t>
    </rPh>
    <rPh sb="4" eb="5">
      <t>トウ</t>
    </rPh>
    <rPh sb="7" eb="9">
      <t>レンケイ</t>
    </rPh>
    <phoneticPr fontId="2"/>
  </si>
  <si>
    <t>地域内の規制等の取り決め</t>
    <rPh sb="0" eb="2">
      <t>チイキ</t>
    </rPh>
    <rPh sb="2" eb="3">
      <t>ナイ</t>
    </rPh>
    <rPh sb="4" eb="6">
      <t>キセイ</t>
    </rPh>
    <rPh sb="6" eb="7">
      <t>トウ</t>
    </rPh>
    <rPh sb="8" eb="9">
      <t>ト</t>
    </rPh>
    <rPh sb="10" eb="11">
      <t>キ</t>
    </rPh>
    <phoneticPr fontId="2"/>
  </si>
  <si>
    <t>水路の破損部分の補修</t>
    <rPh sb="0" eb="2">
      <t>スイロ</t>
    </rPh>
    <rPh sb="3" eb="5">
      <t>ハソン</t>
    </rPh>
    <rPh sb="5" eb="7">
      <t>ブブン</t>
    </rPh>
    <rPh sb="8" eb="10">
      <t>ホシュウ</t>
    </rPh>
    <phoneticPr fontId="2"/>
  </si>
  <si>
    <t>水路の老朽化部分の補修</t>
    <rPh sb="0" eb="2">
      <t>スイロ</t>
    </rPh>
    <rPh sb="3" eb="6">
      <t>ロウキュウカ</t>
    </rPh>
    <rPh sb="6" eb="8">
      <t>ブブン</t>
    </rPh>
    <rPh sb="9" eb="11">
      <t>ホシュウ</t>
    </rPh>
    <phoneticPr fontId="2"/>
  </si>
  <si>
    <t>水路側壁の嵩上げ</t>
    <rPh sb="0" eb="2">
      <t>スイロ</t>
    </rPh>
    <rPh sb="2" eb="4">
      <t>ソクヘキ</t>
    </rPh>
    <rPh sb="5" eb="7">
      <t>カサア</t>
    </rPh>
    <phoneticPr fontId="2"/>
  </si>
  <si>
    <t>U字フリューム等既設水路の再布設</t>
    <rPh sb="1" eb="2">
      <t>ジ</t>
    </rPh>
    <rPh sb="7" eb="8">
      <t>トウ</t>
    </rPh>
    <rPh sb="8" eb="10">
      <t>キセツ</t>
    </rPh>
    <rPh sb="10" eb="12">
      <t>スイロ</t>
    </rPh>
    <rPh sb="13" eb="14">
      <t>サイ</t>
    </rPh>
    <rPh sb="14" eb="16">
      <t>フセツ</t>
    </rPh>
    <phoneticPr fontId="2"/>
  </si>
  <si>
    <t>素掘り水路からコンクリート水路への更新</t>
    <rPh sb="0" eb="2">
      <t>スボ</t>
    </rPh>
    <rPh sb="3" eb="5">
      <t>スイロ</t>
    </rPh>
    <rPh sb="13" eb="15">
      <t>スイロ</t>
    </rPh>
    <rPh sb="17" eb="19">
      <t>コウシン</t>
    </rPh>
    <phoneticPr fontId="2"/>
  </si>
  <si>
    <t>水路の更新</t>
    <rPh sb="0" eb="2">
      <t>スイロ</t>
    </rPh>
    <rPh sb="3" eb="5">
      <t>コウシン</t>
    </rPh>
    <phoneticPr fontId="2"/>
  </si>
  <si>
    <t>集水枡、分水枡の補修</t>
    <rPh sb="0" eb="2">
      <t>シュウスイ</t>
    </rPh>
    <rPh sb="2" eb="3">
      <t>マス</t>
    </rPh>
    <rPh sb="4" eb="6">
      <t>ブンスイ</t>
    </rPh>
    <rPh sb="6" eb="7">
      <t>マス</t>
    </rPh>
    <rPh sb="8" eb="10">
      <t>ホシュウ</t>
    </rPh>
    <phoneticPr fontId="2"/>
  </si>
  <si>
    <t>ゲート、ポンプの補修</t>
    <rPh sb="8" eb="10">
      <t>ホシュウ</t>
    </rPh>
    <phoneticPr fontId="2"/>
  </si>
  <si>
    <t>安全施設の補修</t>
    <rPh sb="0" eb="2">
      <t>アンゼン</t>
    </rPh>
    <rPh sb="2" eb="4">
      <t>シセツ</t>
    </rPh>
    <rPh sb="5" eb="7">
      <t>ホシュウ</t>
    </rPh>
    <phoneticPr fontId="2"/>
  </si>
  <si>
    <t>ゲート、ポンプの更新</t>
    <rPh sb="8" eb="10">
      <t>コウシン</t>
    </rPh>
    <phoneticPr fontId="2"/>
  </si>
  <si>
    <t>安全施設の設置</t>
    <rPh sb="0" eb="2">
      <t>アンゼン</t>
    </rPh>
    <rPh sb="2" eb="4">
      <t>シセツ</t>
    </rPh>
    <rPh sb="5" eb="7">
      <t>セッチ</t>
    </rPh>
    <phoneticPr fontId="2"/>
  </si>
  <si>
    <t>農道路肩、農道法面の補修</t>
    <rPh sb="0" eb="2">
      <t>ノウドウ</t>
    </rPh>
    <rPh sb="2" eb="4">
      <t>ロカタ</t>
    </rPh>
    <rPh sb="5" eb="7">
      <t>ノウドウ</t>
    </rPh>
    <rPh sb="7" eb="9">
      <t>ノリメン</t>
    </rPh>
    <rPh sb="10" eb="12">
      <t>ホシュウ</t>
    </rPh>
    <phoneticPr fontId="2"/>
  </si>
  <si>
    <t>舗装の打換え（一部）</t>
    <rPh sb="0" eb="2">
      <t>ホソウ</t>
    </rPh>
    <rPh sb="3" eb="4">
      <t>ウ</t>
    </rPh>
    <rPh sb="4" eb="5">
      <t>カ</t>
    </rPh>
    <rPh sb="7" eb="9">
      <t>イチブ</t>
    </rPh>
    <phoneticPr fontId="2"/>
  </si>
  <si>
    <t>未舗装農道を舗装（砂利、コンクリート、アスファルト）</t>
    <rPh sb="0" eb="1">
      <t>ミ</t>
    </rPh>
    <rPh sb="1" eb="3">
      <t>ホソウ</t>
    </rPh>
    <rPh sb="3" eb="5">
      <t>ノウドウ</t>
    </rPh>
    <rPh sb="6" eb="8">
      <t>ホソウ</t>
    </rPh>
    <rPh sb="9" eb="11">
      <t>ジャリ</t>
    </rPh>
    <phoneticPr fontId="2"/>
  </si>
  <si>
    <t>農道側溝の補修</t>
    <rPh sb="0" eb="2">
      <t>ノウドウ</t>
    </rPh>
    <rPh sb="2" eb="4">
      <t>ソッコウ</t>
    </rPh>
    <rPh sb="5" eb="7">
      <t>ホシュウ</t>
    </rPh>
    <phoneticPr fontId="2"/>
  </si>
  <si>
    <t>側溝蓋の設置</t>
    <rPh sb="0" eb="2">
      <t>ソッコウ</t>
    </rPh>
    <rPh sb="2" eb="3">
      <t>フタ</t>
    </rPh>
    <rPh sb="4" eb="6">
      <t>セッチ</t>
    </rPh>
    <phoneticPr fontId="2"/>
  </si>
  <si>
    <t>土側溝をコンクリート側溝に更新</t>
    <rPh sb="0" eb="1">
      <t>ツチ</t>
    </rPh>
    <rPh sb="1" eb="3">
      <t>ソッコウ</t>
    </rPh>
    <rPh sb="10" eb="12">
      <t>ソッコウ</t>
    </rPh>
    <rPh sb="13" eb="15">
      <t>コウシン</t>
    </rPh>
    <phoneticPr fontId="2"/>
  </si>
  <si>
    <t>洗掘箇所の補修</t>
    <rPh sb="0" eb="1">
      <t>アラ</t>
    </rPh>
    <rPh sb="1" eb="2">
      <t>ホ</t>
    </rPh>
    <rPh sb="2" eb="4">
      <t>カショ</t>
    </rPh>
    <rPh sb="5" eb="7">
      <t>ホシュウ</t>
    </rPh>
    <phoneticPr fontId="2"/>
  </si>
  <si>
    <t>漏水箇所の補修</t>
    <rPh sb="0" eb="2">
      <t>ロウスイ</t>
    </rPh>
    <rPh sb="2" eb="4">
      <t>カショ</t>
    </rPh>
    <rPh sb="5" eb="7">
      <t>ホシュウ</t>
    </rPh>
    <phoneticPr fontId="2"/>
  </si>
  <si>
    <t>取水施設の補修</t>
    <rPh sb="0" eb="2">
      <t>シュスイ</t>
    </rPh>
    <rPh sb="2" eb="4">
      <t>シセツ</t>
    </rPh>
    <rPh sb="5" eb="7">
      <t>ホシュウ</t>
    </rPh>
    <phoneticPr fontId="2"/>
  </si>
  <si>
    <t>洪水吐の補修</t>
    <rPh sb="0" eb="2">
      <t>コウズイ</t>
    </rPh>
    <rPh sb="2" eb="3">
      <t>ハ</t>
    </rPh>
    <rPh sb="4" eb="6">
      <t>ホシュウ</t>
    </rPh>
    <phoneticPr fontId="2"/>
  </si>
  <si>
    <t>ゲート・バルブの更新</t>
    <rPh sb="8" eb="10">
      <t>コウシン</t>
    </rPh>
    <phoneticPr fontId="2"/>
  </si>
  <si>
    <t>（２）資源向上支払（共同）</t>
    <rPh sb="3" eb="5">
      <t>シゲン</t>
    </rPh>
    <rPh sb="5" eb="7">
      <t>コウジョウ</t>
    </rPh>
    <rPh sb="7" eb="9">
      <t>シハライ</t>
    </rPh>
    <rPh sb="10" eb="12">
      <t>キョウドウ</t>
    </rPh>
    <phoneticPr fontId="2"/>
  </si>
  <si>
    <t>（３）資源向上支払（長寿命化）</t>
    <rPh sb="3" eb="5">
      <t>シゲン</t>
    </rPh>
    <rPh sb="5" eb="7">
      <t>コウジョウ</t>
    </rPh>
    <rPh sb="7" eb="9">
      <t>シハライ</t>
    </rPh>
    <rPh sb="10" eb="14">
      <t>チョウジュミョウカ</t>
    </rPh>
    <phoneticPr fontId="2"/>
  </si>
  <si>
    <t>市町村コード</t>
    <rPh sb="0" eb="3">
      <t>シチョウソン</t>
    </rPh>
    <phoneticPr fontId="2"/>
  </si>
  <si>
    <t>○○</t>
    <phoneticPr fontId="2"/>
  </si>
  <si>
    <t>多面的機能支払交付金 金銭出納簿</t>
    <phoneticPr fontId="2"/>
  </si>
  <si>
    <t>活動計画書</t>
    <rPh sb="0" eb="2">
      <t>カツドウ</t>
    </rPh>
    <rPh sb="2" eb="5">
      <t>ケイカクショ</t>
    </rPh>
    <phoneticPr fontId="2"/>
  </si>
  <si>
    <t>位置図</t>
    <rPh sb="0" eb="2">
      <t>イチ</t>
    </rPh>
    <rPh sb="2" eb="3">
      <t>ズ</t>
    </rPh>
    <phoneticPr fontId="2"/>
  </si>
  <si>
    <t>構成員一覧</t>
    <rPh sb="0" eb="3">
      <t>コウセイイン</t>
    </rPh>
    <rPh sb="3" eb="5">
      <t>イチラン</t>
    </rPh>
    <phoneticPr fontId="2"/>
  </si>
  <si>
    <t>工事確認書</t>
    <rPh sb="0" eb="2">
      <t>コウジ</t>
    </rPh>
    <rPh sb="2" eb="5">
      <t>カクニンショ</t>
    </rPh>
    <phoneticPr fontId="2"/>
  </si>
  <si>
    <t>活動記録</t>
    <rPh sb="0" eb="2">
      <t>カツドウ</t>
    </rPh>
    <rPh sb="2" eb="4">
      <t>キロク</t>
    </rPh>
    <phoneticPr fontId="2"/>
  </si>
  <si>
    <t>報告書</t>
    <rPh sb="0" eb="3">
      <t>ホウコクショ</t>
    </rPh>
    <phoneticPr fontId="2"/>
  </si>
  <si>
    <t>集計用の市町村コード一覧表</t>
    <rPh sb="0" eb="2">
      <t>シュウケイ</t>
    </rPh>
    <rPh sb="2" eb="3">
      <t>ヨウ</t>
    </rPh>
    <rPh sb="4" eb="7">
      <t>シチョウソン</t>
    </rPh>
    <rPh sb="10" eb="12">
      <t>イチラン</t>
    </rPh>
    <rPh sb="12" eb="13">
      <t>ヒョウ</t>
    </rPh>
    <phoneticPr fontId="2"/>
  </si>
  <si>
    <t>○</t>
    <phoneticPr fontId="2"/>
  </si>
  <si>
    <t>前年度まで</t>
    <rPh sb="0" eb="3">
      <t>ゼンネンド</t>
    </rPh>
    <phoneticPr fontId="2"/>
  </si>
  <si>
    <t>本年度</t>
    <rPh sb="0" eb="3">
      <t>ホンネンド</t>
    </rPh>
    <phoneticPr fontId="2"/>
  </si>
  <si>
    <t>この線より上に行を挿入してください。</t>
    <rPh sb="2" eb="3">
      <t>セン</t>
    </rPh>
    <rPh sb="5" eb="6">
      <t>ウエ</t>
    </rPh>
    <rPh sb="7" eb="8">
      <t>ギョウ</t>
    </rPh>
    <rPh sb="9" eb="11">
      <t>ソウニュウ</t>
    </rPh>
    <phoneticPr fontId="17"/>
  </si>
  <si>
    <t>植栽等の景観形成活動</t>
    <rPh sb="0" eb="2">
      <t>ショクサイ</t>
    </rPh>
    <rPh sb="2" eb="3">
      <t>トウ</t>
    </rPh>
    <rPh sb="4" eb="6">
      <t>ケイカン</t>
    </rPh>
    <rPh sb="6" eb="8">
      <t>ケイセイ</t>
    </rPh>
    <rPh sb="8" eb="10">
      <t>カツドウ</t>
    </rPh>
    <phoneticPr fontId="2"/>
  </si>
  <si>
    <t>農地周りの環境改善活動の強化</t>
    <rPh sb="5" eb="7">
      <t>カンキョウ</t>
    </rPh>
    <rPh sb="7" eb="9">
      <t>カイゼン</t>
    </rPh>
    <phoneticPr fontId="2"/>
  </si>
  <si>
    <t>水路の補修</t>
    <rPh sb="0" eb="2">
      <t>スイロ</t>
    </rPh>
    <rPh sb="3" eb="5">
      <t>ホシュウ</t>
    </rPh>
    <phoneticPr fontId="13"/>
  </si>
  <si>
    <t>水路の更新等</t>
    <rPh sb="0" eb="2">
      <t>スイロ</t>
    </rPh>
    <rPh sb="3" eb="5">
      <t>コウシン</t>
    </rPh>
    <rPh sb="5" eb="6">
      <t>トウ</t>
    </rPh>
    <phoneticPr fontId="13"/>
  </si>
  <si>
    <t>農道の補修</t>
    <rPh sb="0" eb="2">
      <t>ノウドウ</t>
    </rPh>
    <rPh sb="3" eb="5">
      <t>ホシュウ</t>
    </rPh>
    <phoneticPr fontId="13"/>
  </si>
  <si>
    <t>農道の更新等</t>
    <rPh sb="0" eb="2">
      <t>ノウドウ</t>
    </rPh>
    <rPh sb="3" eb="5">
      <t>コウシン</t>
    </rPh>
    <rPh sb="5" eb="6">
      <t>トウ</t>
    </rPh>
    <phoneticPr fontId="13"/>
  </si>
  <si>
    <t>ため池の補修</t>
    <rPh sb="2" eb="3">
      <t>イケ</t>
    </rPh>
    <rPh sb="4" eb="6">
      <t>ホシュウ</t>
    </rPh>
    <phoneticPr fontId="13"/>
  </si>
  <si>
    <t>ため池（附帯施設）の更新等</t>
    <rPh sb="2" eb="3">
      <t>イケ</t>
    </rPh>
    <rPh sb="4" eb="6">
      <t>フタイ</t>
    </rPh>
    <rPh sb="6" eb="8">
      <t>シセツ</t>
    </rPh>
    <rPh sb="10" eb="12">
      <t>コウシン</t>
    </rPh>
    <rPh sb="12" eb="13">
      <t>トウ</t>
    </rPh>
    <phoneticPr fontId="13"/>
  </si>
  <si>
    <t>鳥獣害防護柵等の保守管理</t>
    <rPh sb="0" eb="2">
      <t>チョウジュウ</t>
    </rPh>
    <rPh sb="2" eb="3">
      <t>ガイ</t>
    </rPh>
    <rPh sb="3" eb="6">
      <t>ボウゴサク</t>
    </rPh>
    <rPh sb="6" eb="7">
      <t>トウ</t>
    </rPh>
    <rPh sb="8" eb="10">
      <t>ホシュ</t>
    </rPh>
    <rPh sb="10" eb="12">
      <t>カンリ</t>
    </rPh>
    <phoneticPr fontId="13"/>
  </si>
  <si>
    <t>路面の維持</t>
    <rPh sb="0" eb="2">
      <t>ロメン</t>
    </rPh>
    <rPh sb="3" eb="5">
      <t>イジ</t>
    </rPh>
    <phoneticPr fontId="13"/>
  </si>
  <si>
    <t>この線より上に行を挿入してください。</t>
    <rPh sb="2" eb="3">
      <t>セン</t>
    </rPh>
    <rPh sb="5" eb="6">
      <t>ウエ</t>
    </rPh>
    <rPh sb="7" eb="8">
      <t>ギョウ</t>
    </rPh>
    <rPh sb="9" eb="11">
      <t>ソウニュウ</t>
    </rPh>
    <phoneticPr fontId="2"/>
  </si>
  <si>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2"/>
  </si>
  <si>
    <t>支出総額（資源向上（長寿命化））</t>
    <rPh sb="0" eb="2">
      <t>シシュツ</t>
    </rPh>
    <rPh sb="2" eb="4">
      <t>ソウガク</t>
    </rPh>
    <rPh sb="5" eb="7">
      <t>シゲン</t>
    </rPh>
    <rPh sb="7" eb="9">
      <t>コウジョウ</t>
    </rPh>
    <rPh sb="10" eb="14">
      <t>チョウジュミョウカ</t>
    </rPh>
    <phoneticPr fontId="2"/>
  </si>
  <si>
    <t>資源向上（長寿命化）交付金</t>
    <rPh sb="0" eb="2">
      <t>シゲン</t>
    </rPh>
    <rPh sb="2" eb="4">
      <t>コウジョウ</t>
    </rPh>
    <rPh sb="5" eb="9">
      <t>チョウジュミョウカ</t>
    </rPh>
    <rPh sb="10" eb="13">
      <t>コウフキン</t>
    </rPh>
    <phoneticPr fontId="2"/>
  </si>
  <si>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2"/>
  </si>
  <si>
    <t>市町村が都道府県に報告する様式</t>
    <rPh sb="0" eb="3">
      <t>シチョウソン</t>
    </rPh>
    <rPh sb="4" eb="8">
      <t>トドウフケン</t>
    </rPh>
    <rPh sb="9" eb="11">
      <t>ホウコク</t>
    </rPh>
    <rPh sb="13" eb="15">
      <t>ヨウシキ</t>
    </rPh>
    <phoneticPr fontId="2"/>
  </si>
  <si>
    <t>㊞</t>
    <phoneticPr fontId="2"/>
  </si>
  <si>
    <t>その他（生態系保全）</t>
    <rPh sb="2" eb="3">
      <t>タ</t>
    </rPh>
    <rPh sb="4" eb="7">
      <t>セイタイケイ</t>
    </rPh>
    <rPh sb="7" eb="9">
      <t>ホゼン</t>
    </rPh>
    <phoneticPr fontId="13"/>
  </si>
  <si>
    <t>その他（水質保全）</t>
    <rPh sb="2" eb="3">
      <t>タ</t>
    </rPh>
    <rPh sb="4" eb="6">
      <t>スイシツ</t>
    </rPh>
    <rPh sb="6" eb="8">
      <t>ホゼン</t>
    </rPh>
    <phoneticPr fontId="13"/>
  </si>
  <si>
    <t>その他（景観形成・生活環境保全）</t>
    <rPh sb="2" eb="3">
      <t>タ</t>
    </rPh>
    <rPh sb="4" eb="6">
      <t>ケイカン</t>
    </rPh>
    <rPh sb="6" eb="8">
      <t>ケイセイ</t>
    </rPh>
    <rPh sb="9" eb="11">
      <t>セイカツ</t>
    </rPh>
    <rPh sb="11" eb="13">
      <t>カンキョウ</t>
    </rPh>
    <rPh sb="13" eb="15">
      <t>ホゼン</t>
    </rPh>
    <phoneticPr fontId="13"/>
  </si>
  <si>
    <t>km</t>
    <phoneticPr fontId="1"/>
  </si>
  <si>
    <t>箇所</t>
    <rPh sb="0" eb="2">
      <t>カショ</t>
    </rPh>
    <phoneticPr fontId="1"/>
  </si>
  <si>
    <t>遊休農地発生防止のための保全管理</t>
    <phoneticPr fontId="13"/>
  </si>
  <si>
    <t>畦畔・法面・防風林の草刈り</t>
    <rPh sb="0" eb="2">
      <t>ケイハン</t>
    </rPh>
    <rPh sb="3" eb="5">
      <t>ノリメン</t>
    </rPh>
    <rPh sb="6" eb="9">
      <t>ボウフウリン</t>
    </rPh>
    <phoneticPr fontId="13"/>
  </si>
  <si>
    <t>水路の草刈り</t>
    <phoneticPr fontId="2"/>
  </si>
  <si>
    <t>水路の泥上げ</t>
    <phoneticPr fontId="2"/>
  </si>
  <si>
    <t>水路附帯施設の保守管理</t>
    <rPh sb="0" eb="2">
      <t>スイロ</t>
    </rPh>
    <rPh sb="2" eb="4">
      <t>フタイ</t>
    </rPh>
    <rPh sb="4" eb="6">
      <t>シセツ</t>
    </rPh>
    <rPh sb="7" eb="9">
      <t>ホシュ</t>
    </rPh>
    <phoneticPr fontId="13"/>
  </si>
  <si>
    <t>農道の草刈り</t>
    <rPh sb="0" eb="2">
      <t>ノウドウ</t>
    </rPh>
    <phoneticPr fontId="13"/>
  </si>
  <si>
    <t>農道側溝の泥上げ</t>
    <rPh sb="0" eb="2">
      <t>ノウドウ</t>
    </rPh>
    <rPh sb="2" eb="4">
      <t>ソッコウ</t>
    </rPh>
    <phoneticPr fontId="13"/>
  </si>
  <si>
    <t>ため池の草刈り</t>
    <phoneticPr fontId="2"/>
  </si>
  <si>
    <t>ため池の泥上げ</t>
    <phoneticPr fontId="2"/>
  </si>
  <si>
    <t>ため池附帯施設の保守管理</t>
    <rPh sb="2" eb="3">
      <t>イケ</t>
    </rPh>
    <rPh sb="3" eb="5">
      <t>フタイ</t>
    </rPh>
    <rPh sb="5" eb="7">
      <t>シセツ</t>
    </rPh>
    <rPh sb="8" eb="10">
      <t>ホシュ</t>
    </rPh>
    <phoneticPr fontId="13"/>
  </si>
  <si>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2"/>
  </si>
  <si>
    <t>都道府県名</t>
    <rPh sb="0" eb="4">
      <t>トドウフケン</t>
    </rPh>
    <rPh sb="4" eb="5">
      <t>メイ</t>
    </rPh>
    <phoneticPr fontId="2"/>
  </si>
  <si>
    <t>市町村名</t>
    <rPh sb="0" eb="4">
      <t>シチョウソンメイ</t>
    </rPh>
    <phoneticPr fontId="2"/>
  </si>
  <si>
    <t>代表者名</t>
    <rPh sb="0" eb="3">
      <t>ダイヒョウシャ</t>
    </rPh>
    <rPh sb="3" eb="4">
      <t>メイ</t>
    </rPh>
    <phoneticPr fontId="2"/>
  </si>
  <si>
    <t>代表者住所</t>
    <rPh sb="0" eb="3">
      <t>ダイヒョウシャ</t>
    </rPh>
    <rPh sb="3" eb="5">
      <t>ジュウショ</t>
    </rPh>
    <phoneticPr fontId="2"/>
  </si>
  <si>
    <t>　←　「都道府県」まで記入してください。</t>
    <rPh sb="4" eb="8">
      <t>トドウフケン</t>
    </rPh>
    <rPh sb="11" eb="13">
      <t>キニュウ</t>
    </rPh>
    <phoneticPr fontId="2"/>
  </si>
  <si>
    <t>　←　「市町村」まで記入してください。</t>
    <rPh sb="4" eb="7">
      <t>シチョウソン</t>
    </rPh>
    <phoneticPr fontId="2"/>
  </si>
  <si>
    <t>施設の点検（水路、農道、ため池）</t>
    <rPh sb="0" eb="2">
      <t>シセツ</t>
    </rPh>
    <rPh sb="3" eb="5">
      <t>テンケン</t>
    </rPh>
    <rPh sb="6" eb="8">
      <t>スイロ</t>
    </rPh>
    <rPh sb="9" eb="11">
      <t>ノウドウ</t>
    </rPh>
    <rPh sb="14" eb="15">
      <t>イケ</t>
    </rPh>
    <phoneticPr fontId="2"/>
  </si>
  <si>
    <t>ポンプ吸水槽等の泥上げ</t>
    <rPh sb="3" eb="5">
      <t>キュウスイ</t>
    </rPh>
    <rPh sb="5" eb="6">
      <t>ソウ</t>
    </rPh>
    <rPh sb="6" eb="7">
      <t>トウ</t>
    </rPh>
    <rPh sb="8" eb="9">
      <t>ドロ</t>
    </rPh>
    <rPh sb="9" eb="10">
      <t>ア</t>
    </rPh>
    <phoneticPr fontId="2"/>
  </si>
  <si>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2"/>
  </si>
  <si>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2"/>
  </si>
  <si>
    <t>施設の機能診断（農用地）</t>
    <rPh sb="0" eb="2">
      <t>シセツ</t>
    </rPh>
    <rPh sb="3" eb="5">
      <t>キノウ</t>
    </rPh>
    <rPh sb="5" eb="7">
      <t>シンダン</t>
    </rPh>
    <rPh sb="8" eb="11">
      <t>ノウヨウチ</t>
    </rPh>
    <phoneticPr fontId="2"/>
  </si>
  <si>
    <t>診断結果の記録管理（農用地）</t>
    <rPh sb="0" eb="2">
      <t>シンダン</t>
    </rPh>
    <rPh sb="2" eb="4">
      <t>ケッカ</t>
    </rPh>
    <rPh sb="5" eb="7">
      <t>キロク</t>
    </rPh>
    <rPh sb="7" eb="9">
      <t>カンリ</t>
    </rPh>
    <rPh sb="10" eb="13">
      <t>ノウヨウチ</t>
    </rPh>
    <phoneticPr fontId="2"/>
  </si>
  <si>
    <t>施設の機能診断（水路）</t>
    <rPh sb="0" eb="2">
      <t>シセツ</t>
    </rPh>
    <rPh sb="3" eb="5">
      <t>キノウ</t>
    </rPh>
    <rPh sb="5" eb="7">
      <t>シンダン</t>
    </rPh>
    <rPh sb="8" eb="10">
      <t>スイロ</t>
    </rPh>
    <phoneticPr fontId="2"/>
  </si>
  <si>
    <t>診断結果の記録管理（水路）</t>
    <rPh sb="0" eb="2">
      <t>シンダン</t>
    </rPh>
    <rPh sb="2" eb="4">
      <t>ケッカ</t>
    </rPh>
    <rPh sb="5" eb="7">
      <t>キロク</t>
    </rPh>
    <rPh sb="7" eb="9">
      <t>カンリ</t>
    </rPh>
    <rPh sb="10" eb="12">
      <t>スイロ</t>
    </rPh>
    <phoneticPr fontId="2"/>
  </si>
  <si>
    <t>施設の機能診断（農道）</t>
    <rPh sb="0" eb="2">
      <t>シセツ</t>
    </rPh>
    <rPh sb="3" eb="5">
      <t>キノウ</t>
    </rPh>
    <rPh sb="5" eb="7">
      <t>シンダン</t>
    </rPh>
    <rPh sb="8" eb="10">
      <t>ノウドウ</t>
    </rPh>
    <phoneticPr fontId="2"/>
  </si>
  <si>
    <t>診断結果の記録管理（農道）</t>
    <rPh sb="0" eb="2">
      <t>シンダン</t>
    </rPh>
    <rPh sb="2" eb="4">
      <t>ケッカ</t>
    </rPh>
    <rPh sb="5" eb="7">
      <t>キロク</t>
    </rPh>
    <rPh sb="7" eb="9">
      <t>カンリ</t>
    </rPh>
    <rPh sb="10" eb="12">
      <t>ノウドウ</t>
    </rPh>
    <phoneticPr fontId="2"/>
  </si>
  <si>
    <t>施設の機能診断（ため池）</t>
    <rPh sb="0" eb="2">
      <t>シセツ</t>
    </rPh>
    <rPh sb="3" eb="5">
      <t>キノウ</t>
    </rPh>
    <rPh sb="5" eb="7">
      <t>シンダン</t>
    </rPh>
    <rPh sb="10" eb="11">
      <t>イケ</t>
    </rPh>
    <phoneticPr fontId="2"/>
  </si>
  <si>
    <t>診断結果の記録管理（ため池）</t>
    <rPh sb="0" eb="2">
      <t>シンダン</t>
    </rPh>
    <rPh sb="2" eb="4">
      <t>ケッカ</t>
    </rPh>
    <rPh sb="5" eb="7">
      <t>キロク</t>
    </rPh>
    <rPh sb="7" eb="9">
      <t>カンリ</t>
    </rPh>
    <rPh sb="12" eb="13">
      <t>イケ</t>
    </rPh>
    <phoneticPr fontId="2"/>
  </si>
  <si>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2"/>
  </si>
  <si>
    <t>破損施設の補修（水路）</t>
    <rPh sb="0" eb="2">
      <t>ハソン</t>
    </rPh>
    <rPh sb="2" eb="4">
      <t>シセツ</t>
    </rPh>
    <rPh sb="5" eb="7">
      <t>ホシュウ</t>
    </rPh>
    <rPh sb="8" eb="10">
      <t>スイロ</t>
    </rPh>
    <phoneticPr fontId="2"/>
  </si>
  <si>
    <t>きめ細やかな雑草対策（水路）</t>
    <rPh sb="2" eb="3">
      <t>コマ</t>
    </rPh>
    <rPh sb="6" eb="8">
      <t>ザッソウ</t>
    </rPh>
    <rPh sb="8" eb="10">
      <t>タイサク</t>
    </rPh>
    <rPh sb="11" eb="13">
      <t>スイロ</t>
    </rPh>
    <phoneticPr fontId="2"/>
  </si>
  <si>
    <t>破損施設の補修（水路の附帯施設）</t>
    <rPh sb="0" eb="2">
      <t>ハソン</t>
    </rPh>
    <rPh sb="2" eb="4">
      <t>シセツ</t>
    </rPh>
    <rPh sb="5" eb="7">
      <t>ホシュウ</t>
    </rPh>
    <rPh sb="8" eb="10">
      <t>スイロ</t>
    </rPh>
    <rPh sb="11" eb="13">
      <t>フタイ</t>
    </rPh>
    <rPh sb="13" eb="15">
      <t>シセツ</t>
    </rPh>
    <phoneticPr fontId="2"/>
  </si>
  <si>
    <t>破損施設の補修（農道）</t>
    <rPh sb="0" eb="2">
      <t>ハソン</t>
    </rPh>
    <rPh sb="2" eb="4">
      <t>シセツ</t>
    </rPh>
    <rPh sb="5" eb="7">
      <t>ホシュウ</t>
    </rPh>
    <rPh sb="8" eb="10">
      <t>ノウドウ</t>
    </rPh>
    <phoneticPr fontId="2"/>
  </si>
  <si>
    <t>きめ細やかな雑草対策（農道）</t>
    <rPh sb="2" eb="3">
      <t>コマ</t>
    </rPh>
    <rPh sb="6" eb="8">
      <t>ザッソウ</t>
    </rPh>
    <rPh sb="8" eb="10">
      <t>タイサク</t>
    </rPh>
    <rPh sb="11" eb="13">
      <t>ノウドウ</t>
    </rPh>
    <phoneticPr fontId="2"/>
  </si>
  <si>
    <t>破損施設の補修（農道の附帯施設）</t>
    <rPh sb="0" eb="2">
      <t>ハソン</t>
    </rPh>
    <rPh sb="2" eb="4">
      <t>シセツ</t>
    </rPh>
    <rPh sb="5" eb="7">
      <t>ホシュウ</t>
    </rPh>
    <rPh sb="8" eb="10">
      <t>ノウドウ</t>
    </rPh>
    <rPh sb="11" eb="13">
      <t>フタイ</t>
    </rPh>
    <rPh sb="13" eb="15">
      <t>シセツ</t>
    </rPh>
    <phoneticPr fontId="2"/>
  </si>
  <si>
    <t>破損施設の補修（ため池の堤体）</t>
    <rPh sb="0" eb="2">
      <t>ハソン</t>
    </rPh>
    <rPh sb="2" eb="4">
      <t>シセツ</t>
    </rPh>
    <rPh sb="5" eb="7">
      <t>ホシュウ</t>
    </rPh>
    <rPh sb="10" eb="11">
      <t>イケ</t>
    </rPh>
    <rPh sb="12" eb="14">
      <t>テイタイ</t>
    </rPh>
    <phoneticPr fontId="2"/>
  </si>
  <si>
    <t>きめ細やかな雑草対策（ため池の堤体）</t>
    <rPh sb="2" eb="3">
      <t>コマ</t>
    </rPh>
    <rPh sb="6" eb="8">
      <t>ザッソウ</t>
    </rPh>
    <rPh sb="8" eb="10">
      <t>タイサク</t>
    </rPh>
    <rPh sb="13" eb="14">
      <t>イケ</t>
    </rPh>
    <rPh sb="15" eb="17">
      <t>テイタイ</t>
    </rPh>
    <phoneticPr fontId="2"/>
  </si>
  <si>
    <t>破損施設の補修（ため池の附帯施設）</t>
    <rPh sb="0" eb="2">
      <t>ハソン</t>
    </rPh>
    <rPh sb="2" eb="4">
      <t>シセツ</t>
    </rPh>
    <rPh sb="5" eb="7">
      <t>ホシュウ</t>
    </rPh>
    <rPh sb="10" eb="11">
      <t>イケ</t>
    </rPh>
    <rPh sb="12" eb="14">
      <t>フタイ</t>
    </rPh>
    <rPh sb="14" eb="16">
      <t>シセツ</t>
    </rPh>
    <phoneticPr fontId="2"/>
  </si>
  <si>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2"/>
  </si>
  <si>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2"/>
  </si>
  <si>
    <t>沈砂池の適正管理</t>
    <rPh sb="0" eb="1">
      <t>チン</t>
    </rPh>
    <rPh sb="1" eb="2">
      <t>サ</t>
    </rPh>
    <rPh sb="2" eb="3">
      <t>イケ</t>
    </rPh>
    <rPh sb="4" eb="6">
      <t>テキセイ</t>
    </rPh>
    <rPh sb="6" eb="8">
      <t>カンリ</t>
    </rPh>
    <phoneticPr fontId="2"/>
  </si>
  <si>
    <t>水田からの排水（濁水）管理</t>
    <rPh sb="0" eb="2">
      <t>スイデン</t>
    </rPh>
    <rPh sb="5" eb="7">
      <t>ハイスイ</t>
    </rPh>
    <rPh sb="8" eb="10">
      <t>ダクスイ</t>
    </rPh>
    <rPh sb="11" eb="13">
      <t>カンリ</t>
    </rPh>
    <phoneticPr fontId="2"/>
  </si>
  <si>
    <t>施設区分</t>
    <rPh sb="0" eb="2">
      <t>シセツ</t>
    </rPh>
    <rPh sb="2" eb="4">
      <t>クブン</t>
    </rPh>
    <phoneticPr fontId="13"/>
  </si>
  <si>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2"/>
  </si>
  <si>
    <t>内　　容</t>
    <phoneticPr fontId="2"/>
  </si>
  <si>
    <t>実施日</t>
    <rPh sb="0" eb="3">
      <t>ジッシビ</t>
    </rPh>
    <phoneticPr fontId="2"/>
  </si>
  <si>
    <t>備考</t>
    <rPh sb="0" eb="2">
      <t>ビコウ</t>
    </rPh>
    <phoneticPr fontId="2"/>
  </si>
  <si>
    <t>実施日</t>
    <rPh sb="0" eb="2">
      <t>ジッシ</t>
    </rPh>
    <rPh sb="2" eb="3">
      <t>ヒ</t>
    </rPh>
    <phoneticPr fontId="2"/>
  </si>
  <si>
    <t>活動に参加した最大人数</t>
    <rPh sb="0" eb="2">
      <t>カツドウ</t>
    </rPh>
    <rPh sb="3" eb="5">
      <t>サンカ</t>
    </rPh>
    <rPh sb="7" eb="9">
      <t>サイダイ</t>
    </rPh>
    <rPh sb="9" eb="11">
      <t>ニンズウ</t>
    </rPh>
    <phoneticPr fontId="2"/>
  </si>
  <si>
    <t>実施日</t>
    <rPh sb="0" eb="3">
      <t>ジッシビ</t>
    </rPh>
    <phoneticPr fontId="2"/>
  </si>
  <si>
    <t>研修</t>
    <rPh sb="0" eb="2">
      <t>ケンシュウ</t>
    </rPh>
    <phoneticPr fontId="2"/>
  </si>
  <si>
    <t>研修</t>
    <rPh sb="0" eb="2">
      <t>ケンシュウ</t>
    </rPh>
    <phoneticPr fontId="2"/>
  </si>
  <si>
    <t>点検・計画策定</t>
    <rPh sb="0" eb="2">
      <t>テンケン</t>
    </rPh>
    <rPh sb="3" eb="5">
      <t>ケイカク</t>
    </rPh>
    <rPh sb="5" eb="7">
      <t>サクテイ</t>
    </rPh>
    <phoneticPr fontId="13"/>
  </si>
  <si>
    <t>機能診断・計画策定</t>
    <rPh sb="0" eb="2">
      <t>キノウ</t>
    </rPh>
    <rPh sb="2" eb="4">
      <t>シンダン</t>
    </rPh>
    <rPh sb="5" eb="7">
      <t>ケイカク</t>
    </rPh>
    <rPh sb="7" eb="9">
      <t>サクテイ</t>
    </rPh>
    <phoneticPr fontId="13"/>
  </si>
  <si>
    <t>啓発・普及</t>
    <rPh sb="0" eb="2">
      <t>ケイハツ</t>
    </rPh>
    <rPh sb="3" eb="5">
      <t>フキュウ</t>
    </rPh>
    <phoneticPr fontId="2"/>
  </si>
  <si>
    <t>研修</t>
    <rPh sb="0" eb="2">
      <t>ケンシュウ</t>
    </rPh>
    <phoneticPr fontId="1"/>
  </si>
  <si>
    <t>実践活動</t>
    <rPh sb="0" eb="2">
      <t>ジッセン</t>
    </rPh>
    <rPh sb="2" eb="4">
      <t>カツドウ</t>
    </rPh>
    <phoneticPr fontId="2"/>
  </si>
  <si>
    <t>農村環境保全活動</t>
    <rPh sb="0" eb="2">
      <t>ノウソン</t>
    </rPh>
    <rPh sb="2" eb="4">
      <t>カンキョウ</t>
    </rPh>
    <rPh sb="4" eb="6">
      <t>ホゼン</t>
    </rPh>
    <rPh sb="6" eb="8">
      <t>カツドウ</t>
    </rPh>
    <phoneticPr fontId="2"/>
  </si>
  <si>
    <t>加算措置</t>
    <rPh sb="0" eb="2">
      <t>カサン</t>
    </rPh>
    <rPh sb="2" eb="4">
      <t>ソチ</t>
    </rPh>
    <phoneticPr fontId="2"/>
  </si>
  <si>
    <t>必要に応じて</t>
    <rPh sb="0" eb="2">
      <t>ヒツヨウ</t>
    </rPh>
    <rPh sb="3" eb="4">
      <t>オウ</t>
    </rPh>
    <phoneticPr fontId="2"/>
  </si>
  <si>
    <t>長寿命化整備計画</t>
    <rPh sb="0" eb="4">
      <t>チョウジュミョウカ</t>
    </rPh>
    <rPh sb="4" eb="6">
      <t>セイビ</t>
    </rPh>
    <rPh sb="6" eb="8">
      <t>ケイカク</t>
    </rPh>
    <phoneticPr fontId="2"/>
  </si>
  <si>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2"/>
  </si>
  <si>
    <t>34　生物多様性保全計画の策定</t>
    <rPh sb="3" eb="5">
      <t>セイブツ</t>
    </rPh>
    <rPh sb="5" eb="8">
      <t>タヨウセイ</t>
    </rPh>
    <rPh sb="8" eb="10">
      <t>ホゼン</t>
    </rPh>
    <rPh sb="10" eb="12">
      <t>ケイカク</t>
    </rPh>
    <rPh sb="13" eb="15">
      <t>サクテイ</t>
    </rPh>
    <phoneticPr fontId="2"/>
  </si>
  <si>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2"/>
  </si>
  <si>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2"/>
  </si>
  <si>
    <t>38　資源循環計画の策定</t>
    <rPh sb="3" eb="5">
      <t>シゲン</t>
    </rPh>
    <rPh sb="5" eb="7">
      <t>ジュンカン</t>
    </rPh>
    <rPh sb="7" eb="9">
      <t>ケイカク</t>
    </rPh>
    <rPh sb="10" eb="12">
      <t>サクテイ</t>
    </rPh>
    <phoneticPr fontId="2"/>
  </si>
  <si>
    <t>計画策定</t>
    <rPh sb="0" eb="2">
      <t>ケイカク</t>
    </rPh>
    <rPh sb="2" eb="4">
      <t>サクテイ</t>
    </rPh>
    <phoneticPr fontId="2"/>
  </si>
  <si>
    <t>60　広報活動</t>
    <rPh sb="3" eb="5">
      <t>コウホウ</t>
    </rPh>
    <rPh sb="5" eb="7">
      <t>カツドウ</t>
    </rPh>
    <phoneticPr fontId="2"/>
  </si>
  <si>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</si>
  <si>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</si>
  <si>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rPh sb="3" eb="5">
      <t>チイキ</t>
    </rPh>
    <rPh sb="5" eb="7">
      <t>ジュウミン</t>
    </rPh>
    <rPh sb="10" eb="12">
      <t>チョクエイ</t>
    </rPh>
    <rPh sb="12" eb="14">
      <t>セコウ</t>
    </rPh>
    <phoneticPr fontId="1"/>
  </si>
  <si>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</si>
  <si>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</si>
  <si>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</si>
  <si>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rPh sb="3" eb="7">
      <t>トドウフケン</t>
    </rPh>
    <rPh sb="8" eb="11">
      <t>シチョウソン</t>
    </rPh>
    <rPh sb="12" eb="13">
      <t>トク</t>
    </rPh>
    <rPh sb="14" eb="15">
      <t>ミト</t>
    </rPh>
    <rPh sb="17" eb="19">
      <t>カツドウ</t>
    </rPh>
    <phoneticPr fontId="1"/>
  </si>
  <si>
    <t>61　水路の補修</t>
    <rPh sb="3" eb="5">
      <t>スイロ</t>
    </rPh>
    <rPh sb="6" eb="8">
      <t>ホシュウ</t>
    </rPh>
    <phoneticPr fontId="1"/>
  </si>
  <si>
    <t>62　水路の更新等</t>
    <rPh sb="3" eb="5">
      <t>スイロ</t>
    </rPh>
    <rPh sb="6" eb="8">
      <t>コウシン</t>
    </rPh>
    <rPh sb="8" eb="9">
      <t>トウ</t>
    </rPh>
    <phoneticPr fontId="1"/>
  </si>
  <si>
    <t>63　農道の補修</t>
    <rPh sb="3" eb="5">
      <t>ノウドウ</t>
    </rPh>
    <rPh sb="6" eb="8">
      <t>ホシュウ</t>
    </rPh>
    <phoneticPr fontId="1"/>
  </si>
  <si>
    <t>64　農道の更新等</t>
    <rPh sb="3" eb="5">
      <t>ノウドウ</t>
    </rPh>
    <rPh sb="6" eb="8">
      <t>コウシン</t>
    </rPh>
    <rPh sb="8" eb="9">
      <t>トウ</t>
    </rPh>
    <phoneticPr fontId="1"/>
  </si>
  <si>
    <t>65　ため池の補修</t>
    <rPh sb="5" eb="6">
      <t>イケ</t>
    </rPh>
    <rPh sb="7" eb="9">
      <t>ホシュウ</t>
    </rPh>
    <phoneticPr fontId="1"/>
  </si>
  <si>
    <t>66　ため池（附帯施設）の更新等</t>
    <rPh sb="5" eb="6">
      <t>イケ</t>
    </rPh>
    <rPh sb="7" eb="9">
      <t>フタイ</t>
    </rPh>
    <rPh sb="9" eb="11">
      <t>シセツ</t>
    </rPh>
    <rPh sb="13" eb="15">
      <t>コウシン</t>
    </rPh>
    <rPh sb="15" eb="16">
      <t>トウ</t>
    </rPh>
    <phoneticPr fontId="1"/>
  </si>
  <si>
    <t>機能診断・
計画策定</t>
    <rPh sb="0" eb="2">
      <t>キノウ</t>
    </rPh>
    <rPh sb="2" eb="4">
      <t>シンダン</t>
    </rPh>
    <rPh sb="6" eb="8">
      <t>ケイカク</t>
    </rPh>
    <rPh sb="8" eb="10">
      <t>サクテイ</t>
    </rPh>
    <phoneticPr fontId="2"/>
  </si>
  <si>
    <t>取組番号（左詰め）</t>
    <rPh sb="0" eb="2">
      <t>トリクミ</t>
    </rPh>
    <rPh sb="2" eb="4">
      <t>バンゴウ</t>
    </rPh>
    <rPh sb="5" eb="6">
      <t>ヒダリ</t>
    </rPh>
    <rPh sb="6" eb="7">
      <t>ツ</t>
    </rPh>
    <phoneticPr fontId="2"/>
  </si>
  <si>
    <t>備考（具体的な活動内容を記入）</t>
    <rPh sb="0" eb="2">
      <t>ビコウ</t>
    </rPh>
    <rPh sb="3" eb="6">
      <t>グタイテキ</t>
    </rPh>
    <rPh sb="7" eb="9">
      <t>カツドウ</t>
    </rPh>
    <rPh sb="9" eb="11">
      <t>ナイヨウ</t>
    </rPh>
    <rPh sb="12" eb="14">
      <t>キニュウ</t>
    </rPh>
    <phoneticPr fontId="2"/>
  </si>
  <si>
    <t>★「分類」欄は、分類番号（１～８）から選択してください。</t>
    <rPh sb="2" eb="4">
      <t>ブンルイ</t>
    </rPh>
    <rPh sb="5" eb="6">
      <t>ラン</t>
    </rPh>
    <rPh sb="8" eb="10">
      <t>ブンルイ</t>
    </rPh>
    <rPh sb="10" eb="12">
      <t>バンゴウ</t>
    </rPh>
    <rPh sb="19" eb="21">
      <t>センタク</t>
    </rPh>
    <phoneticPr fontId="17"/>
  </si>
  <si>
    <t>循環かんがいによる水質保全</t>
    <rPh sb="0" eb="2">
      <t>ジュンカン</t>
    </rPh>
    <rPh sb="9" eb="11">
      <t>スイシツ</t>
    </rPh>
    <rPh sb="11" eb="13">
      <t>ホゼン</t>
    </rPh>
    <phoneticPr fontId="1"/>
  </si>
  <si>
    <t>浄化水路による水質保全</t>
    <rPh sb="0" eb="2">
      <t>ジョウカ</t>
    </rPh>
    <rPh sb="2" eb="4">
      <t>スイロ</t>
    </rPh>
    <rPh sb="7" eb="9">
      <t>スイシツ</t>
    </rPh>
    <rPh sb="9" eb="11">
      <t>ホゼン</t>
    </rPh>
    <phoneticPr fontId="1"/>
  </si>
  <si>
    <t>地下水かん養</t>
    <rPh sb="0" eb="3">
      <t>チカスイ</t>
    </rPh>
    <rPh sb="5" eb="6">
      <t>ヨウ</t>
    </rPh>
    <phoneticPr fontId="1"/>
  </si>
  <si>
    <t>持続的な水管理</t>
    <rPh sb="0" eb="3">
      <t>ジゾクテキ</t>
    </rPh>
    <rPh sb="4" eb="5">
      <t>ミズ</t>
    </rPh>
    <rPh sb="5" eb="7">
      <t>カンリ</t>
    </rPh>
    <phoneticPr fontId="1"/>
  </si>
  <si>
    <t>土壌流出防止</t>
    <rPh sb="0" eb="2">
      <t>ドジョウ</t>
    </rPh>
    <rPh sb="2" eb="4">
      <t>リュウシュツ</t>
    </rPh>
    <rPh sb="4" eb="6">
      <t>ボウシ</t>
    </rPh>
    <phoneticPr fontId="1"/>
  </si>
  <si>
    <t>生物多様性の回復</t>
    <rPh sb="0" eb="2">
      <t>セイブツ</t>
    </rPh>
    <rPh sb="2" eb="5">
      <t>タヨウセイ</t>
    </rPh>
    <rPh sb="6" eb="8">
      <t>カイフク</t>
    </rPh>
    <phoneticPr fontId="1"/>
  </si>
  <si>
    <t>水環境の回復</t>
    <rPh sb="0" eb="3">
      <t>ミズカンキョウ</t>
    </rPh>
    <rPh sb="4" eb="6">
      <t>カイフク</t>
    </rPh>
    <phoneticPr fontId="1"/>
  </si>
  <si>
    <t>持続的な畦畔管理</t>
    <rPh sb="0" eb="3">
      <t>ジゾクテキ</t>
    </rPh>
    <rPh sb="4" eb="6">
      <t>ケイハン</t>
    </rPh>
    <rPh sb="6" eb="8">
      <t>カンリ</t>
    </rPh>
    <phoneticPr fontId="1"/>
  </si>
  <si>
    <t>専門家の指導</t>
    <rPh sb="0" eb="3">
      <t>センモンカ</t>
    </rPh>
    <rPh sb="4" eb="6">
      <t>シドウ</t>
    </rPh>
    <phoneticPr fontId="1"/>
  </si>
  <si>
    <t>２．組織の広域化・体制強化の状況</t>
    <rPh sb="2" eb="4">
      <t>ソシキ</t>
    </rPh>
    <rPh sb="5" eb="8">
      <t>コウイキカ</t>
    </rPh>
    <rPh sb="9" eb="11">
      <t>タイセイ</t>
    </rPh>
    <rPh sb="11" eb="13">
      <t>キョウカ</t>
    </rPh>
    <rPh sb="14" eb="16">
      <t>ジョウキョウ</t>
    </rPh>
    <phoneticPr fontId="2"/>
  </si>
  <si>
    <t>点検・
計画策定</t>
    <rPh sb="0" eb="2">
      <t>テンケン</t>
    </rPh>
    <rPh sb="4" eb="6">
      <t>ケイカク</t>
    </rPh>
    <rPh sb="6" eb="8">
      <t>サクテイ</t>
    </rPh>
    <phoneticPr fontId="2"/>
  </si>
  <si>
    <t>１　点検</t>
    <rPh sb="2" eb="4">
      <t>テンケン</t>
    </rPh>
    <phoneticPr fontId="13"/>
  </si>
  <si>
    <t>２　年度活動計画の策定</t>
    <rPh sb="2" eb="4">
      <t>ネンド</t>
    </rPh>
    <rPh sb="4" eb="6">
      <t>カツドウ</t>
    </rPh>
    <rPh sb="6" eb="8">
      <t>ケイカク</t>
    </rPh>
    <rPh sb="9" eb="11">
      <t>サクテイ</t>
    </rPh>
    <phoneticPr fontId="13"/>
  </si>
  <si>
    <t>４　遊休農地発生防止のための保全管理</t>
    <rPh sb="2" eb="4">
      <t>ユウキュウ</t>
    </rPh>
    <rPh sb="4" eb="6">
      <t>ノウチ</t>
    </rPh>
    <rPh sb="6" eb="8">
      <t>ハッセイ</t>
    </rPh>
    <rPh sb="8" eb="10">
      <t>ボウシ</t>
    </rPh>
    <rPh sb="14" eb="16">
      <t>ホゼン</t>
    </rPh>
    <rPh sb="16" eb="18">
      <t>カンリ</t>
    </rPh>
    <phoneticPr fontId="13"/>
  </si>
  <si>
    <t>５　畦畔・法面・防風林の草刈り</t>
    <rPh sb="2" eb="4">
      <t>ケイハン</t>
    </rPh>
    <rPh sb="5" eb="7">
      <t>ノリメン</t>
    </rPh>
    <rPh sb="8" eb="11">
      <t>ボウフウリン</t>
    </rPh>
    <rPh sb="12" eb="14">
      <t>クサカ</t>
    </rPh>
    <phoneticPr fontId="13"/>
  </si>
  <si>
    <t>６　鳥獣害防護柵等の保守管理</t>
    <rPh sb="2" eb="4">
      <t>チョウジュウ</t>
    </rPh>
    <rPh sb="4" eb="5">
      <t>ガイ</t>
    </rPh>
    <rPh sb="5" eb="8">
      <t>ボウゴサク</t>
    </rPh>
    <rPh sb="8" eb="9">
      <t>トウ</t>
    </rPh>
    <rPh sb="10" eb="12">
      <t>ホシュ</t>
    </rPh>
    <rPh sb="12" eb="14">
      <t>カンリ</t>
    </rPh>
    <phoneticPr fontId="13"/>
  </si>
  <si>
    <t>７　水路の草刈り</t>
    <rPh sb="2" eb="4">
      <t>スイロ</t>
    </rPh>
    <rPh sb="5" eb="7">
      <t>クサカ</t>
    </rPh>
    <phoneticPr fontId="13"/>
  </si>
  <si>
    <t>８　水路の泥上げ</t>
    <rPh sb="2" eb="4">
      <t>スイロ</t>
    </rPh>
    <rPh sb="5" eb="6">
      <t>ドロ</t>
    </rPh>
    <rPh sb="6" eb="7">
      <t>ア</t>
    </rPh>
    <phoneticPr fontId="13"/>
  </si>
  <si>
    <t>９　水路附帯施設の保守管理</t>
    <rPh sb="2" eb="4">
      <t>スイロ</t>
    </rPh>
    <rPh sb="4" eb="6">
      <t>フタイ</t>
    </rPh>
    <rPh sb="6" eb="8">
      <t>シセツ</t>
    </rPh>
    <rPh sb="9" eb="11">
      <t>ホシュ</t>
    </rPh>
    <rPh sb="11" eb="13">
      <t>カンリ</t>
    </rPh>
    <phoneticPr fontId="13"/>
  </si>
  <si>
    <t>10　農道の草刈り</t>
    <rPh sb="3" eb="5">
      <t>ノウドウ</t>
    </rPh>
    <rPh sb="6" eb="8">
      <t>クサカ</t>
    </rPh>
    <phoneticPr fontId="13"/>
  </si>
  <si>
    <t>11　農道側溝の泥上げ</t>
    <rPh sb="3" eb="5">
      <t>ノウドウ</t>
    </rPh>
    <rPh sb="5" eb="7">
      <t>ソッコウ</t>
    </rPh>
    <rPh sb="8" eb="9">
      <t>ドロ</t>
    </rPh>
    <rPh sb="9" eb="10">
      <t>ア</t>
    </rPh>
    <phoneticPr fontId="13"/>
  </si>
  <si>
    <t>12　路面の維持</t>
    <rPh sb="3" eb="5">
      <t>ロメン</t>
    </rPh>
    <rPh sb="6" eb="8">
      <t>イジ</t>
    </rPh>
    <phoneticPr fontId="13"/>
  </si>
  <si>
    <t>13　ため池の草刈り</t>
    <rPh sb="5" eb="6">
      <t>イケ</t>
    </rPh>
    <rPh sb="7" eb="9">
      <t>クサカ</t>
    </rPh>
    <phoneticPr fontId="13"/>
  </si>
  <si>
    <t>14　ため池の泥上げ</t>
    <rPh sb="5" eb="6">
      <t>イケ</t>
    </rPh>
    <rPh sb="7" eb="8">
      <t>ドロ</t>
    </rPh>
    <rPh sb="8" eb="9">
      <t>ア</t>
    </rPh>
    <phoneticPr fontId="13"/>
  </si>
  <si>
    <t>15　ため池附帯施設の保守管理</t>
    <rPh sb="5" eb="6">
      <t>イケ</t>
    </rPh>
    <rPh sb="6" eb="8">
      <t>フタイ</t>
    </rPh>
    <rPh sb="8" eb="10">
      <t>シセツ</t>
    </rPh>
    <rPh sb="11" eb="13">
      <t>ホシュ</t>
    </rPh>
    <rPh sb="13" eb="15">
      <t>カンリ</t>
    </rPh>
    <phoneticPr fontId="13"/>
  </si>
  <si>
    <t>16　異常気象時の対応</t>
    <rPh sb="3" eb="5">
      <t>イジョウ</t>
    </rPh>
    <rPh sb="5" eb="7">
      <t>キショウ</t>
    </rPh>
    <rPh sb="7" eb="8">
      <t>ジ</t>
    </rPh>
    <rPh sb="9" eb="11">
      <t>タイオウ</t>
    </rPh>
    <phoneticPr fontId="13"/>
  </si>
  <si>
    <t>17　農業者の検討会の開催</t>
    <phoneticPr fontId="2"/>
  </si>
  <si>
    <t>18　農業者に対する意向調査、現地調査</t>
    <phoneticPr fontId="2"/>
  </si>
  <si>
    <t>19　不在村地主との連絡体制の整備等</t>
    <rPh sb="3" eb="5">
      <t>フザイ</t>
    </rPh>
    <rPh sb="5" eb="6">
      <t>ムラ</t>
    </rPh>
    <rPh sb="6" eb="8">
      <t>ジヌシ</t>
    </rPh>
    <rPh sb="10" eb="12">
      <t>レンラク</t>
    </rPh>
    <rPh sb="12" eb="14">
      <t>タイセイ</t>
    </rPh>
    <rPh sb="15" eb="17">
      <t>セイビ</t>
    </rPh>
    <rPh sb="17" eb="18">
      <t>トウ</t>
    </rPh>
    <phoneticPr fontId="2"/>
  </si>
  <si>
    <t>21　地域住民等に対する意向調査等</t>
    <rPh sb="3" eb="5">
      <t>チイキ</t>
    </rPh>
    <rPh sb="5" eb="7">
      <t>ジュウミン</t>
    </rPh>
    <rPh sb="7" eb="8">
      <t>トウ</t>
    </rPh>
    <rPh sb="9" eb="10">
      <t>タイ</t>
    </rPh>
    <rPh sb="12" eb="14">
      <t>イコウ</t>
    </rPh>
    <rPh sb="14" eb="16">
      <t>チョウサ</t>
    </rPh>
    <rPh sb="16" eb="17">
      <t>トウ</t>
    </rPh>
    <phoneticPr fontId="2"/>
  </si>
  <si>
    <t>23　その他</t>
    <phoneticPr fontId="2"/>
  </si>
  <si>
    <t>24　農用地の機能診断</t>
    <rPh sb="3" eb="6">
      <t>ノウヨウチ</t>
    </rPh>
    <rPh sb="7" eb="9">
      <t>キノウ</t>
    </rPh>
    <rPh sb="9" eb="11">
      <t>シンダン</t>
    </rPh>
    <phoneticPr fontId="13"/>
  </si>
  <si>
    <t>25　水路の機能診断</t>
    <rPh sb="3" eb="5">
      <t>スイロ</t>
    </rPh>
    <rPh sb="6" eb="8">
      <t>キノウ</t>
    </rPh>
    <rPh sb="8" eb="10">
      <t>シンダン</t>
    </rPh>
    <phoneticPr fontId="13"/>
  </si>
  <si>
    <t>26　農道の機能診断</t>
    <rPh sb="3" eb="5">
      <t>ノウドウ</t>
    </rPh>
    <rPh sb="6" eb="8">
      <t>キノウ</t>
    </rPh>
    <rPh sb="8" eb="10">
      <t>シンダン</t>
    </rPh>
    <phoneticPr fontId="13"/>
  </si>
  <si>
    <t>27　ため池の機能診断</t>
    <rPh sb="5" eb="6">
      <t>イケ</t>
    </rPh>
    <rPh sb="7" eb="9">
      <t>キノウ</t>
    </rPh>
    <rPh sb="9" eb="11">
      <t>シンダン</t>
    </rPh>
    <phoneticPr fontId="13"/>
  </si>
  <si>
    <t>28　年度活動計画の策定</t>
    <rPh sb="3" eb="5">
      <t>ネンド</t>
    </rPh>
    <rPh sb="5" eb="7">
      <t>カツドウ</t>
    </rPh>
    <rPh sb="7" eb="9">
      <t>ケイカク</t>
    </rPh>
    <rPh sb="10" eb="12">
      <t>サクテイ</t>
    </rPh>
    <phoneticPr fontId="1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</si>
  <si>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13"/>
  </si>
  <si>
    <t>30　農用地の軽微な補修等</t>
    <rPh sb="3" eb="6">
      <t>ノウヨウチ</t>
    </rPh>
    <rPh sb="7" eb="9">
      <t>ケイビ</t>
    </rPh>
    <rPh sb="10" eb="12">
      <t>ホシュウ</t>
    </rPh>
    <rPh sb="12" eb="13">
      <t>トウ</t>
    </rPh>
    <phoneticPr fontId="13"/>
  </si>
  <si>
    <t>31　水路の軽微な補修等</t>
    <rPh sb="3" eb="5">
      <t>スイロ</t>
    </rPh>
    <rPh sb="6" eb="8">
      <t>ケイビ</t>
    </rPh>
    <rPh sb="9" eb="11">
      <t>ホシュウ</t>
    </rPh>
    <rPh sb="11" eb="12">
      <t>トウ</t>
    </rPh>
    <phoneticPr fontId="13"/>
  </si>
  <si>
    <t>32　農道の軽微な補修等</t>
    <rPh sb="3" eb="5">
      <t>ノウドウ</t>
    </rPh>
    <rPh sb="6" eb="8">
      <t>ケイビ</t>
    </rPh>
    <rPh sb="9" eb="11">
      <t>ホシュウ</t>
    </rPh>
    <rPh sb="11" eb="12">
      <t>トウ</t>
    </rPh>
    <phoneticPr fontId="13"/>
  </si>
  <si>
    <t>33　ため池の軽微な補修等</t>
    <rPh sb="5" eb="6">
      <t>イケ</t>
    </rPh>
    <rPh sb="7" eb="9">
      <t>ケイビ</t>
    </rPh>
    <rPh sb="10" eb="12">
      <t>ホシュウ</t>
    </rPh>
    <rPh sb="12" eb="13">
      <t>トウ</t>
    </rPh>
    <phoneticPr fontId="1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</si>
  <si>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2"/>
  </si>
  <si>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2"/>
  </si>
  <si>
    <t>資源向上支払交付金（共同）の交付を受けずに活動を実施した場合も記入してください。</t>
    <rPh sb="0" eb="2">
      <t>シゲン</t>
    </rPh>
    <rPh sb="2" eb="4">
      <t>コウジョウ</t>
    </rPh>
    <rPh sb="10" eb="12">
      <t>キョウドウ</t>
    </rPh>
    <rPh sb="21" eb="23">
      <t>カツドウ</t>
    </rPh>
    <phoneticPr fontId="2"/>
  </si>
  <si>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2"/>
  </si>
  <si>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2"/>
  </si>
  <si>
    <t>備考（参加人数及び内容等を記入）</t>
    <rPh sb="0" eb="2">
      <t>ビコウ</t>
    </rPh>
    <rPh sb="3" eb="5">
      <t>サンカ</t>
    </rPh>
    <rPh sb="5" eb="7">
      <t>ニンズウ</t>
    </rPh>
    <rPh sb="7" eb="8">
      <t>オヨ</t>
    </rPh>
    <rPh sb="9" eb="11">
      <t>ナイヨウ</t>
    </rPh>
    <rPh sb="11" eb="12">
      <t>トウ</t>
    </rPh>
    <rPh sb="13" eb="15">
      <t>キニュウ</t>
    </rPh>
    <phoneticPr fontId="2"/>
  </si>
  <si>
    <t>調査・
設計等
のみ</t>
    <rPh sb="0" eb="2">
      <t>チョウサ</t>
    </rPh>
    <rPh sb="4" eb="6">
      <t>セッケイ</t>
    </rPh>
    <rPh sb="6" eb="7">
      <t>トウ</t>
    </rPh>
    <phoneticPr fontId="2"/>
  </si>
  <si>
    <t>広域活動組織</t>
    <rPh sb="0" eb="2">
      <t>コウイキ</t>
    </rPh>
    <rPh sb="2" eb="4">
      <t>カツドウ</t>
    </rPh>
    <rPh sb="4" eb="6">
      <t>ソシキ</t>
    </rPh>
    <phoneticPr fontId="2"/>
  </si>
  <si>
    <t>特定非営利活動法人</t>
    <rPh sb="0" eb="2">
      <t>トクテイ</t>
    </rPh>
    <rPh sb="2" eb="5">
      <t>ヒエイリ</t>
    </rPh>
    <rPh sb="5" eb="7">
      <t>カツドウ</t>
    </rPh>
    <rPh sb="7" eb="9">
      <t>ホウジン</t>
    </rPh>
    <phoneticPr fontId="2"/>
  </si>
  <si>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2"/>
  </si>
  <si>
    <t>様式１－１号</t>
    <rPh sb="0" eb="2">
      <t>ヨウシキ</t>
    </rPh>
    <rPh sb="5" eb="6">
      <t>ゴウ</t>
    </rPh>
    <phoneticPr fontId="2"/>
  </si>
  <si>
    <t>様式１－２号</t>
    <rPh sb="0" eb="2">
      <t>ヨウシキ</t>
    </rPh>
    <rPh sb="5" eb="6">
      <t>ゴウ</t>
    </rPh>
    <phoneticPr fontId="2"/>
  </si>
  <si>
    <t>様式１－３号</t>
    <rPh sb="0" eb="2">
      <t>ヨウシキ</t>
    </rPh>
    <rPh sb="5" eb="6">
      <t>ゴウ</t>
    </rPh>
    <phoneticPr fontId="2"/>
  </si>
  <si>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2"/>
  </si>
  <si>
    <t>堤体侵食の早期補修</t>
    <rPh sb="0" eb="2">
      <t>テイタイ</t>
    </rPh>
    <rPh sb="2" eb="4">
      <t>シンショク</t>
    </rPh>
    <rPh sb="5" eb="7">
      <t>ソウキ</t>
    </rPh>
    <rPh sb="7" eb="9">
      <t>ホシュウ</t>
    </rPh>
    <phoneticPr fontId="2"/>
  </si>
  <si>
    <t>４．</t>
  </si>
  <si>
    <t>５．</t>
  </si>
  <si>
    <t>52　遊休農地の有効活用</t>
    <rPh sb="3" eb="5">
      <t>ユウキュウ</t>
    </rPh>
    <rPh sb="5" eb="7">
      <t>ノウチ</t>
    </rPh>
    <rPh sb="8" eb="10">
      <t>ユウコウ</t>
    </rPh>
    <rPh sb="10" eb="12">
      <t>カツヨウ</t>
    </rPh>
    <phoneticPr fontId="2"/>
  </si>
  <si>
    <t>53　農地周りの環境改善活動の強化</t>
    <rPh sb="3" eb="6">
      <t>ノウチマワ</t>
    </rPh>
    <rPh sb="8" eb="10">
      <t>カンキョウ</t>
    </rPh>
    <rPh sb="10" eb="12">
      <t>カイゼン</t>
    </rPh>
    <rPh sb="12" eb="14">
      <t>カツドウ</t>
    </rPh>
    <rPh sb="15" eb="17">
      <t>キョウカ</t>
    </rPh>
    <phoneticPr fontId="2"/>
  </si>
  <si>
    <t>54　地域住民による直営施工</t>
    <rPh sb="3" eb="5">
      <t>チイキ</t>
    </rPh>
    <rPh sb="5" eb="7">
      <t>ジュウミン</t>
    </rPh>
    <rPh sb="10" eb="12">
      <t>チョクエイ</t>
    </rPh>
    <rPh sb="12" eb="14">
      <t>セコウ</t>
    </rPh>
    <phoneticPr fontId="2"/>
  </si>
  <si>
    <t>55　防災・減災力の強化</t>
    <rPh sb="3" eb="5">
      <t>ボウサイ</t>
    </rPh>
    <rPh sb="6" eb="8">
      <t>ゲンサイ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</si>
  <si>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</si>
  <si>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</si>
  <si>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rPh sb="3" eb="7">
      <t>トドウフケン</t>
    </rPh>
    <rPh sb="8" eb="11">
      <t>シチョウソン</t>
    </rPh>
    <rPh sb="12" eb="13">
      <t>トク</t>
    </rPh>
    <rPh sb="14" eb="15">
      <t>ミト</t>
    </rPh>
    <rPh sb="17" eb="19">
      <t>カツドウ</t>
    </rPh>
    <phoneticPr fontId="2"/>
  </si>
  <si>
    <t>日付</t>
    <rPh sb="0" eb="2">
      <t>ヒヅケ</t>
    </rPh>
    <phoneticPr fontId="2"/>
  </si>
  <si>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1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</si>
  <si>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2"/>
  </si>
  <si>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2"/>
  </si>
  <si>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2"/>
  </si>
  <si>
    <t>次年度への持越金
（資源向上（長寿命化））</t>
    <rPh sb="0" eb="3">
      <t>ジネンド</t>
    </rPh>
    <rPh sb="5" eb="7">
      <t>モチコ</t>
    </rPh>
    <rPh sb="7" eb="8">
      <t>キン</t>
    </rPh>
    <rPh sb="10" eb="12">
      <t>シゲン</t>
    </rPh>
    <rPh sb="12" eb="14">
      <t>コウジョウ</t>
    </rPh>
    <rPh sb="15" eb="19">
      <t>チョウジュミョウカ</t>
    </rPh>
    <phoneticPr fontId="2"/>
  </si>
  <si>
    <t>遊休農地解消面積</t>
    <rPh sb="0" eb="2">
      <t>ユウキュウ</t>
    </rPh>
    <rPh sb="2" eb="4">
      <t>ノウチ</t>
    </rPh>
    <rPh sb="4" eb="6">
      <t>カイショウ</t>
    </rPh>
    <rPh sb="6" eb="8">
      <t>メンセキ</t>
    </rPh>
    <phoneticPr fontId="2"/>
  </si>
  <si>
    <t>22　有識者等による研修会、検討会の開催</t>
    <rPh sb="3" eb="6">
      <t>ユウシキシャ</t>
    </rPh>
    <rPh sb="6" eb="7">
      <t>トウ</t>
    </rPh>
    <rPh sb="10" eb="13">
      <t>ケンシュウカイ</t>
    </rPh>
    <rPh sb="14" eb="17">
      <t>ケントウカイ</t>
    </rPh>
    <rPh sb="18" eb="20">
      <t>カイサイ</t>
    </rPh>
    <phoneticPr fontId="2"/>
  </si>
  <si>
    <t>年度　多面的機能支払交付金　活動記録</t>
    <phoneticPr fontId="2"/>
  </si>
  <si>
    <t>取組番号</t>
    <rPh sb="2" eb="4">
      <t>バンゴウ</t>
    </rPh>
    <phoneticPr fontId="13"/>
  </si>
  <si>
    <t>取組番号</t>
    <rPh sb="2" eb="4">
      <t>バンゴウ</t>
    </rPh>
    <phoneticPr fontId="2"/>
  </si>
  <si>
    <t>取組番号</t>
    <rPh sb="0" eb="2">
      <t>トリクミ</t>
    </rPh>
    <rPh sb="2" eb="4">
      <t>バンゴウ</t>
    </rPh>
    <phoneticPr fontId="13"/>
  </si>
  <si>
    <t>農業者の検討会の開催</t>
    <phoneticPr fontId="13"/>
  </si>
  <si>
    <t>農業者に対する意向調査、現地調査</t>
    <phoneticPr fontId="13"/>
  </si>
  <si>
    <t>不在村地主との連絡体制の整備等</t>
    <rPh sb="14" eb="15">
      <t>トウ</t>
    </rPh>
    <phoneticPr fontId="13"/>
  </si>
  <si>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</si>
  <si>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</si>
  <si>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有識者等による研修会、検討会の開催</t>
    <phoneticPr fontId="13"/>
  </si>
  <si>
    <t>取組番号表</t>
    <rPh sb="0" eb="2">
      <t>トリクミ</t>
    </rPh>
    <rPh sb="2" eb="4">
      <t>バンゴウ</t>
    </rPh>
    <rPh sb="4" eb="5">
      <t>ヒョウ</t>
    </rPh>
    <phoneticPr fontId="2"/>
  </si>
  <si>
    <t>推進活動</t>
    <phoneticPr fontId="13"/>
  </si>
  <si>
    <t>増進活動</t>
    <phoneticPr fontId="2"/>
  </si>
  <si>
    <t>１（農地維持）</t>
    <rPh sb="2" eb="4">
      <t>ノウチ</t>
    </rPh>
    <rPh sb="4" eb="6">
      <t>イジ</t>
    </rPh>
    <phoneticPr fontId="2"/>
  </si>
  <si>
    <t>（地域資源の基礎的な保全活動）</t>
    <phoneticPr fontId="13"/>
  </si>
  <si>
    <t>（地域資源の適切な保全管理のための推進活動）</t>
    <phoneticPr fontId="13"/>
  </si>
  <si>
    <t>（施設の軽微な補修）</t>
    <phoneticPr fontId="13"/>
  </si>
  <si>
    <t>（農村環境保全活動）</t>
    <phoneticPr fontId="13"/>
  </si>
  <si>
    <t>（多面的機能の増進を図る活動）</t>
    <phoneticPr fontId="13"/>
  </si>
  <si>
    <t>地域住民等（集落外の住民・組織等も含む）との意見交換・ワークショップ・交流会の開催</t>
    <phoneticPr fontId="2"/>
  </si>
  <si>
    <t>景観形成・
生活環境保全</t>
    <phoneticPr fontId="13"/>
  </si>
  <si>
    <t>水田貯留機能増進・
地下水かん養</t>
    <phoneticPr fontId="13"/>
  </si>
  <si>
    <t>２（資源向上）</t>
    <rPh sb="2" eb="4">
      <t>シゲン</t>
    </rPh>
    <rPh sb="4" eb="6">
      <t>コウジョウ</t>
    </rPh>
    <phoneticPr fontId="2"/>
  </si>
  <si>
    <t>３（長寿命化）</t>
    <rPh sb="2" eb="6">
      <t>チョウジュミョウカ</t>
    </rPh>
    <phoneticPr fontId="2"/>
  </si>
  <si>
    <t>水田の地下水かん養機能向上活動、
水源かん養林の保全</t>
    <rPh sb="17" eb="19">
      <t>スイゲン</t>
    </rPh>
    <rPh sb="21" eb="22">
      <t>ヨウ</t>
    </rPh>
    <rPh sb="22" eb="23">
      <t>ハヤシ</t>
    </rPh>
    <rPh sb="24" eb="26">
      <t>ホゼン</t>
    </rPh>
    <phoneticPr fontId="13"/>
  </si>
  <si>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2"/>
  </si>
  <si>
    <t>点検・
計画
策定</t>
    <rPh sb="0" eb="2">
      <t>テンケン</t>
    </rPh>
    <rPh sb="4" eb="6">
      <t>ケイカク</t>
    </rPh>
    <rPh sb="7" eb="9">
      <t>サクテイ</t>
    </rPh>
    <phoneticPr fontId="13"/>
  </si>
  <si>
    <t>遊休農地発生防止の
ための保全管理</t>
    <phoneticPr fontId="13"/>
  </si>
  <si>
    <t>畦畔・法面・防風林の
草刈り</t>
    <rPh sb="0" eb="2">
      <t>ケイハン</t>
    </rPh>
    <rPh sb="3" eb="5">
      <t>ノリメン</t>
    </rPh>
    <rPh sb="6" eb="9">
      <t>ボウフウリン</t>
    </rPh>
    <rPh sb="11" eb="13">
      <t>クサカ</t>
    </rPh>
    <phoneticPr fontId="13"/>
  </si>
  <si>
    <t>鳥獣害防護柵等の
保守管理</t>
    <rPh sb="0" eb="2">
      <t>チョウジュウ</t>
    </rPh>
    <rPh sb="2" eb="3">
      <t>ガイ</t>
    </rPh>
    <rPh sb="3" eb="6">
      <t>ボウゴサク</t>
    </rPh>
    <rPh sb="6" eb="7">
      <t>トウ</t>
    </rPh>
    <rPh sb="9" eb="11">
      <t>ホシュ</t>
    </rPh>
    <rPh sb="11" eb="13">
      <t>カンリ</t>
    </rPh>
    <phoneticPr fontId="13"/>
  </si>
  <si>
    <t>水路附帯施設の
保守管理</t>
    <rPh sb="0" eb="2">
      <t>スイロ</t>
    </rPh>
    <rPh sb="2" eb="4">
      <t>フタイ</t>
    </rPh>
    <rPh sb="4" eb="6">
      <t>シセツ</t>
    </rPh>
    <rPh sb="8" eb="10">
      <t>ホシュ</t>
    </rPh>
    <rPh sb="10" eb="12">
      <t>カンリ</t>
    </rPh>
    <phoneticPr fontId="13"/>
  </si>
  <si>
    <t>ため池附帯施設の
保守管理</t>
    <rPh sb="2" eb="3">
      <t>イケ</t>
    </rPh>
    <rPh sb="3" eb="5">
      <t>フタイ</t>
    </rPh>
    <rPh sb="5" eb="7">
      <t>シセツ</t>
    </rPh>
    <rPh sb="9" eb="11">
      <t>ホシュ</t>
    </rPh>
    <phoneticPr fontId="13"/>
  </si>
  <si>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</si>
  <si>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</si>
  <si>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</si>
  <si>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</si>
  <si>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2"/>
  </si>
  <si>
    <t>機能診断・
計画策定</t>
    <rPh sb="0" eb="2">
      <t>キノウ</t>
    </rPh>
    <rPh sb="2" eb="4">
      <t>シンダン</t>
    </rPh>
    <rPh sb="6" eb="8">
      <t>ケイカク</t>
    </rPh>
    <rPh sb="8" eb="10">
      <t>サクテイ</t>
    </rPh>
    <phoneticPr fontId="13"/>
  </si>
  <si>
    <t>１（農地維持）</t>
    <phoneticPr fontId="2"/>
  </si>
  <si>
    <t>農村文化の伝承を通じた
農村コミュニティの強化</t>
    <phoneticPr fontId="2"/>
  </si>
  <si>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13"/>
  </si>
  <si>
    <t>景観形成計画、
生活環境保全計画の策定</t>
    <rPh sb="4" eb="6">
      <t>ケイカク</t>
    </rPh>
    <phoneticPr fontId="13"/>
  </si>
  <si>
    <t>共同</t>
    <rPh sb="0" eb="2">
      <t>キョウドウ</t>
    </rPh>
    <phoneticPr fontId="13"/>
  </si>
  <si>
    <t>組織名：</t>
    <rPh sb="0" eb="3">
      <t>ソシキメイ</t>
    </rPh>
    <phoneticPr fontId="2"/>
  </si>
  <si>
    <t>組織名：</t>
    <rPh sb="0" eb="3">
      <t>ソシキメイ</t>
    </rPh>
    <phoneticPr fontId="17"/>
  </si>
  <si>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17"/>
  </si>
  <si>
    <t>利子等、構成員による活動資金の立替金</t>
    <rPh sb="0" eb="2">
      <t>リシ</t>
    </rPh>
    <rPh sb="2" eb="3">
      <t>トウ</t>
    </rPh>
    <rPh sb="4" eb="7">
      <t>コウセイイン</t>
    </rPh>
    <rPh sb="10" eb="12">
      <t>カツドウ</t>
    </rPh>
    <rPh sb="12" eb="14">
      <t>シキン</t>
    </rPh>
    <rPh sb="15" eb="18">
      <t>タテカエキン</t>
    </rPh>
    <phoneticPr fontId="17"/>
  </si>
  <si>
    <t>技術指導等のために外部から招く専門家等への謝金、活動に係る旅費、保険料、文具代及び光熱費の費用、アルバイト等への賃金、
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17"/>
  </si>
  <si>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17"/>
  </si>
  <si>
    <t>完成数量（km,箇所）</t>
    <rPh sb="0" eb="2">
      <t>カンセイ</t>
    </rPh>
    <rPh sb="2" eb="4">
      <t>スウリョウ</t>
    </rPh>
    <rPh sb="8" eb="10">
      <t>カショ</t>
    </rPh>
    <phoneticPr fontId="2"/>
  </si>
  <si>
    <t>４．</t>
    <phoneticPr fontId="2"/>
  </si>
  <si>
    <t>５．</t>
    <phoneticPr fontId="2"/>
  </si>
  <si>
    <t xml:space="preserve">  次年度への持越（残高）</t>
    <rPh sb="2" eb="5">
      <t>ジネンド</t>
    </rPh>
    <rPh sb="7" eb="8">
      <t>モ</t>
    </rPh>
    <rPh sb="8" eb="9">
      <t>コ</t>
    </rPh>
    <rPh sb="10" eb="12">
      <t>ザンダカ</t>
    </rPh>
    <phoneticPr fontId="2"/>
  </si>
  <si>
    <t>取組の内容（平成30年度までの取組名）</t>
    <rPh sb="0" eb="2">
      <t>トリクミ</t>
    </rPh>
    <rPh sb="3" eb="5">
      <t>ナイヨウ</t>
    </rPh>
    <rPh sb="6" eb="8">
      <t>ヘイセイ</t>
    </rPh>
    <rPh sb="10" eb="12">
      <t>ネンド</t>
    </rPh>
    <rPh sb="15" eb="17">
      <t>トリクミ</t>
    </rPh>
    <rPh sb="17" eb="18">
      <t>メイ</t>
    </rPh>
    <phoneticPr fontId="2"/>
  </si>
  <si>
    <t>番号</t>
    <rPh sb="0" eb="2">
      <t>バンゴウ</t>
    </rPh>
    <phoneticPr fontId="1"/>
  </si>
  <si>
    <t>生態系保全</t>
    <rPh sb="0" eb="3">
      <t>セイタイケイ</t>
    </rPh>
    <rPh sb="3" eb="5">
      <t>ホゼン</t>
    </rPh>
    <phoneticPr fontId="1"/>
  </si>
  <si>
    <t>水質保全</t>
    <rPh sb="0" eb="2">
      <t>スイシツ</t>
    </rPh>
    <rPh sb="2" eb="4">
      <t>ホゼン</t>
    </rPh>
    <phoneticPr fontId="1"/>
  </si>
  <si>
    <t>景観形成・生活環境保全</t>
    <rPh sb="0" eb="2">
      <t>ケイカン</t>
    </rPh>
    <rPh sb="2" eb="4">
      <t>ケイセイ</t>
    </rPh>
    <rPh sb="5" eb="7">
      <t>セイカツ</t>
    </rPh>
    <rPh sb="7" eb="9">
      <t>カンキョウ</t>
    </rPh>
    <rPh sb="9" eb="11">
      <t>ホゼン</t>
    </rPh>
    <phoneticPr fontId="1"/>
  </si>
  <si>
    <t>水田貯留・地下水かん養</t>
    <rPh sb="0" eb="2">
      <t>スイデン</t>
    </rPh>
    <rPh sb="2" eb="4">
      <t>チョリュウ</t>
    </rPh>
    <rPh sb="5" eb="8">
      <t>チカスイ</t>
    </rPh>
    <rPh sb="10" eb="11">
      <t>ヨウ</t>
    </rPh>
    <phoneticPr fontId="1"/>
  </si>
  <si>
    <t>資源循環</t>
    <rPh sb="0" eb="2">
      <t>シゲン</t>
    </rPh>
    <rPh sb="2" eb="4">
      <t>ジュンカン</t>
    </rPh>
    <phoneticPr fontId="1"/>
  </si>
  <si>
    <t>１.農業者個人</t>
    <rPh sb="2" eb="5">
      <t>ノウギョウシャ</t>
    </rPh>
    <rPh sb="5" eb="7">
      <t>コジン</t>
    </rPh>
    <phoneticPr fontId="1"/>
  </si>
  <si>
    <t>２.農事組合法人</t>
    <rPh sb="2" eb="4">
      <t>ノウジ</t>
    </rPh>
    <rPh sb="4" eb="6">
      <t>クミアイ</t>
    </rPh>
    <rPh sb="6" eb="8">
      <t>ホウジン</t>
    </rPh>
    <phoneticPr fontId="1"/>
  </si>
  <si>
    <t>３.営農組合</t>
    <rPh sb="2" eb="4">
      <t>エイノウ</t>
    </rPh>
    <rPh sb="4" eb="6">
      <t>クミアイ</t>
    </rPh>
    <phoneticPr fontId="1"/>
  </si>
  <si>
    <t>４.その他の農業者団体</t>
    <rPh sb="4" eb="5">
      <t>タ</t>
    </rPh>
    <rPh sb="6" eb="9">
      <t>ノウギョウシャ</t>
    </rPh>
    <rPh sb="9" eb="11">
      <t>ダンタイ</t>
    </rPh>
    <phoneticPr fontId="1"/>
  </si>
  <si>
    <t>５.農業者以外個人</t>
    <rPh sb="2" eb="5">
      <t>ノウギョウシャ</t>
    </rPh>
    <rPh sb="5" eb="7">
      <t>イガイ</t>
    </rPh>
    <rPh sb="7" eb="9">
      <t>コジン</t>
    </rPh>
    <phoneticPr fontId="1"/>
  </si>
  <si>
    <t>６.自治会</t>
    <rPh sb="2" eb="5">
      <t>ジチカイ</t>
    </rPh>
    <phoneticPr fontId="1"/>
  </si>
  <si>
    <t>７.女性会</t>
    <rPh sb="2" eb="5">
      <t>ジョセイカイ</t>
    </rPh>
    <phoneticPr fontId="1"/>
  </si>
  <si>
    <t>８.子供会</t>
    <rPh sb="2" eb="5">
      <t>コドモカイ</t>
    </rPh>
    <phoneticPr fontId="1"/>
  </si>
  <si>
    <t>９.土地改良区</t>
    <rPh sb="2" eb="4">
      <t>トチ</t>
    </rPh>
    <rPh sb="4" eb="7">
      <t>カイリョウク</t>
    </rPh>
    <phoneticPr fontId="1"/>
  </si>
  <si>
    <t>10.JA</t>
    <phoneticPr fontId="1"/>
  </si>
  <si>
    <t>11.学校・PTA</t>
    <rPh sb="3" eb="5">
      <t>ガッコウ</t>
    </rPh>
    <phoneticPr fontId="1"/>
  </si>
  <si>
    <t>12.NPO</t>
    <phoneticPr fontId="1"/>
  </si>
  <si>
    <t>13.その他の農業者以外団体</t>
    <rPh sb="5" eb="6">
      <t>タ</t>
    </rPh>
    <rPh sb="7" eb="10">
      <t>ノウギョウシャ</t>
    </rPh>
    <rPh sb="10" eb="12">
      <t>イガイ</t>
    </rPh>
    <rPh sb="12" eb="14">
      <t>ダンタイ</t>
    </rPh>
    <phoneticPr fontId="1"/>
  </si>
  <si>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</si>
  <si>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</si>
  <si>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</si>
  <si>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</si>
  <si>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</si>
  <si>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</si>
  <si>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</si>
  <si>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</si>
  <si>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・様式1-1号シートから順番に入力してください。</t>
    <rPh sb="1" eb="3">
      <t>ヨウシキ</t>
    </rPh>
    <rPh sb="6" eb="7">
      <t>ゴウ</t>
    </rPh>
    <phoneticPr fontId="2"/>
  </si>
  <si>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2"/>
  </si>
  <si>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2"/>
  </si>
  <si>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2"/>
  </si>
  <si>
    <t>活動組織の規約別紙（構成員一覧）</t>
    <rPh sb="0" eb="2">
      <t>カツドウ</t>
    </rPh>
    <rPh sb="2" eb="4">
      <t>ソシキ</t>
    </rPh>
    <rPh sb="5" eb="7">
      <t>キヤク</t>
    </rPh>
    <rPh sb="7" eb="9">
      <t>ベッシ</t>
    </rPh>
    <rPh sb="10" eb="13">
      <t>コウセイイン</t>
    </rPh>
    <rPh sb="13" eb="15">
      <t>イチラン</t>
    </rPh>
    <phoneticPr fontId="2"/>
  </si>
  <si>
    <t>必須（どちらかを提出）</t>
    <rPh sb="0" eb="2">
      <t>ヒッス</t>
    </rPh>
    <rPh sb="8" eb="10">
      <t>テイシュツ</t>
    </rPh>
    <phoneticPr fontId="2"/>
  </si>
  <si>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2"/>
  </si>
  <si>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2"/>
  </si>
  <si>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2"/>
  </si>
  <si>
    <t>様式第1-1号 多面的機能発揮促進事業に関する計画の認定の申請について</t>
    <rPh sb="0" eb="2">
      <t>ヨウシキ</t>
    </rPh>
    <rPh sb="2" eb="3">
      <t>ダイ</t>
    </rPh>
    <rPh sb="6" eb="7">
      <t>ゴウ</t>
    </rPh>
    <phoneticPr fontId="2"/>
  </si>
  <si>
    <t>様式第1-2号 多面的機能発揮促進事業に関する計画</t>
    <rPh sb="0" eb="2">
      <t>ヨウシキ</t>
    </rPh>
    <rPh sb="2" eb="3">
      <t>ダイ</t>
    </rPh>
    <rPh sb="6" eb="7">
      <t>ゴウ</t>
    </rPh>
    <phoneticPr fontId="2"/>
  </si>
  <si>
    <t>様式第1-3号 農業の有する多面的機能の発揮の促進に関する活動計画書</t>
    <rPh sb="0" eb="2">
      <t>ヨウシキ</t>
    </rPh>
    <rPh sb="2" eb="3">
      <t>ダイ</t>
    </rPh>
    <rPh sb="6" eb="7">
      <t>ゴウ</t>
    </rPh>
    <rPh sb="8" eb="10">
      <t>ノウギョウ</t>
    </rPh>
    <phoneticPr fontId="2"/>
  </si>
  <si>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2"/>
  </si>
  <si>
    <t>様式第1-4号 長寿命化整備計画書</t>
    <rPh sb="0" eb="2">
      <t>ヨウシキ</t>
    </rPh>
    <rPh sb="2" eb="3">
      <t>ダイ</t>
    </rPh>
    <rPh sb="6" eb="7">
      <t>ゴウ</t>
    </rPh>
    <rPh sb="8" eb="12">
      <t>チョウジュミョウカ</t>
    </rPh>
    <rPh sb="12" eb="14">
      <t>セイビ</t>
    </rPh>
    <rPh sb="14" eb="17">
      <t>ケイカクショ</t>
    </rPh>
    <phoneticPr fontId="2"/>
  </si>
  <si>
    <t>様式第1-5号 工事に関する確認書</t>
    <rPh sb="0" eb="2">
      <t>ヨウシキ</t>
    </rPh>
    <rPh sb="2" eb="3">
      <t>ダイ</t>
    </rPh>
    <rPh sb="6" eb="7">
      <t>ゴウ</t>
    </rPh>
    <phoneticPr fontId="2"/>
  </si>
  <si>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2"/>
  </si>
  <si>
    <t>３．取組番号表</t>
    <rPh sb="2" eb="3">
      <t>ト</t>
    </rPh>
    <rPh sb="3" eb="4">
      <t>ク</t>
    </rPh>
    <rPh sb="4" eb="6">
      <t>バンゴウ</t>
    </rPh>
    <rPh sb="6" eb="7">
      <t>ヒョウ</t>
    </rPh>
    <phoneticPr fontId="2"/>
  </si>
  <si>
    <t>この線より上に行を挿入してください。</t>
  </si>
  <si>
    <t>200 事務処理</t>
  </si>
  <si>
    <t>300 会議</t>
  </si>
  <si>
    <t>1 点検</t>
  </si>
  <si>
    <t>2 年度活動計画の策定</t>
  </si>
  <si>
    <t>4 遊休農地発生防止のための保全管理</t>
  </si>
  <si>
    <t>5 畦畔・法面・防風林の草刈り</t>
  </si>
  <si>
    <t>6 鳥獣害防護柵等の保守管理</t>
  </si>
  <si>
    <t>7 水路の草刈り</t>
  </si>
  <si>
    <t>8 水路の泥上げ</t>
  </si>
  <si>
    <t>9 水路附帯施設の保守管理</t>
  </si>
  <si>
    <t>10 農道の草刈り</t>
  </si>
  <si>
    <t>11 農道側溝の泥上げ</t>
  </si>
  <si>
    <t>12 路面の維持</t>
  </si>
  <si>
    <t>13 ため池の草刈り</t>
  </si>
  <si>
    <t>14 ため池の泥上げ</t>
  </si>
  <si>
    <t>15 ため池附帯施設の保守管理</t>
  </si>
  <si>
    <t>16 異常気象時の対応</t>
  </si>
  <si>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</si>
  <si>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</si>
  <si>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</si>
  <si>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</si>
  <si>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</si>
  <si>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</si>
  <si>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</si>
  <si>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24 農用地の機能診断</t>
  </si>
  <si>
    <t>25 水路の機能診断</t>
  </si>
  <si>
    <t>26 農道の機能診断</t>
  </si>
  <si>
    <t>27 ため池の機能診断</t>
  </si>
  <si>
    <t>28 年度活動計画の策定</t>
  </si>
  <si>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</si>
  <si>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</si>
  <si>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</si>
  <si>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</si>
  <si>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</si>
  <si>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</si>
  <si>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</si>
  <si>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</si>
  <si>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</si>
  <si>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38 資源循環計画の策定</t>
  </si>
  <si>
    <t>52 遊休農地の有効活用</t>
  </si>
  <si>
    <t>53 農地周りの環境改善活動の強化</t>
  </si>
  <si>
    <t>54 地域住民による直営施工</t>
  </si>
  <si>
    <t>55 防災・減災力の強化</t>
  </si>
  <si>
    <t>56 農村環境保全活動の幅広い展開</t>
  </si>
  <si>
    <t>58 農村文化の伝承を通じた農村コミュニティの強化</t>
  </si>
  <si>
    <t>59 都道府県、市町村が特に認める活動</t>
  </si>
  <si>
    <t>60 広報活動</t>
  </si>
  <si>
    <t>61 水路の補修</t>
  </si>
  <si>
    <t>62 水路の更新等</t>
  </si>
  <si>
    <t>63 農道の補修</t>
  </si>
  <si>
    <t>64 農道の更新等</t>
  </si>
  <si>
    <t>65 ため池の補修</t>
  </si>
  <si>
    <t>66 ため池（附帯施設）の更新等</t>
  </si>
  <si>
    <t>A.■か□</t>
    <phoneticPr fontId="2"/>
  </si>
  <si>
    <t>B.○か空白</t>
    <rPh sb="4" eb="6">
      <t>クウハク</t>
    </rPh>
    <phoneticPr fontId="2"/>
  </si>
  <si>
    <t>C.○か－か×</t>
    <phoneticPr fontId="2"/>
  </si>
  <si>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</si>
  <si>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</si>
  <si>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</si>
  <si>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</si>
  <si>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</si>
  <si>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</si>
  <si>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</si>
  <si>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39 生物の生息状況の把握（生態系保全）</t>
    <rPh sb="3" eb="5">
      <t>セイブツ</t>
    </rPh>
    <rPh sb="6" eb="8">
      <t>セイソク</t>
    </rPh>
    <rPh sb="8" eb="10">
      <t>ジョウキョウ</t>
    </rPh>
    <rPh sb="11" eb="13">
      <t>ハアク</t>
    </rPh>
    <rPh sb="14" eb="17">
      <t>セイタイケイ</t>
    </rPh>
    <rPh sb="17" eb="19">
      <t>ホゼン</t>
    </rPh>
    <phoneticPr fontId="13"/>
  </si>
  <si>
    <t>40 外来種の駆除（生態系保全）</t>
    <rPh sb="3" eb="6">
      <t>ガイライシュ</t>
    </rPh>
    <rPh sb="7" eb="9">
      <t>クジョ</t>
    </rPh>
    <rPh sb="10" eb="13">
      <t>セイタイケイ</t>
    </rPh>
    <rPh sb="13" eb="15">
      <t>ホゼン</t>
    </rPh>
    <phoneticPr fontId="13"/>
  </si>
  <si>
    <t>41 その他（生態系保全）</t>
    <rPh sb="5" eb="6">
      <t>タ</t>
    </rPh>
    <rPh sb="7" eb="10">
      <t>セイタイケイ</t>
    </rPh>
    <rPh sb="10" eb="12">
      <t>ホゼン</t>
    </rPh>
    <phoneticPr fontId="13"/>
  </si>
  <si>
    <t>42 水質モニタリングの実施・記録管理（水質保全）</t>
    <rPh sb="3" eb="5">
      <t>スイシツ</t>
    </rPh>
    <rPh sb="12" eb="14">
      <t>ジッシ</t>
    </rPh>
    <rPh sb="15" eb="17">
      <t>キロク</t>
    </rPh>
    <rPh sb="17" eb="19">
      <t>カンリ</t>
    </rPh>
    <rPh sb="20" eb="22">
      <t>スイシツ</t>
    </rPh>
    <rPh sb="22" eb="24">
      <t>ホゼン</t>
    </rPh>
    <phoneticPr fontId="13"/>
  </si>
  <si>
    <t>43 畑からの土砂流出対策（水質保全）</t>
    <rPh sb="3" eb="4">
      <t>ハタケ</t>
    </rPh>
    <rPh sb="7" eb="9">
      <t>ドシャ</t>
    </rPh>
    <rPh sb="9" eb="11">
      <t>リュウシュツ</t>
    </rPh>
    <rPh sb="11" eb="13">
      <t>タイサク</t>
    </rPh>
    <rPh sb="14" eb="16">
      <t>スイシツ</t>
    </rPh>
    <rPh sb="16" eb="18">
      <t>ホゼン</t>
    </rPh>
    <phoneticPr fontId="13"/>
  </si>
  <si>
    <t>44 その他（水質保全）</t>
    <rPh sb="5" eb="6">
      <t>タ</t>
    </rPh>
    <rPh sb="7" eb="9">
      <t>スイシツ</t>
    </rPh>
    <rPh sb="9" eb="11">
      <t>ホゼン</t>
    </rPh>
    <phoneticPr fontId="1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</si>
  <si>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</si>
  <si>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3"/>
  </si>
  <si>
    <t>47 その他（景観形成・生活環境保全）</t>
    <rPh sb="5" eb="6">
      <t>タ</t>
    </rPh>
    <rPh sb="7" eb="9">
      <t>ケイカン</t>
    </rPh>
    <rPh sb="9" eb="11">
      <t>ケイセイ</t>
    </rPh>
    <rPh sb="12" eb="14">
      <t>セイカツ</t>
    </rPh>
    <rPh sb="14" eb="16">
      <t>カンキョウ</t>
    </rPh>
    <rPh sb="16" eb="18">
      <t>ホゼン</t>
    </rPh>
    <phoneticPr fontId="1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</si>
  <si>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</si>
  <si>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</si>
  <si>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3"/>
  </si>
  <si>
    <t>51 啓発・普及活動</t>
    <phoneticPr fontId="1"/>
  </si>
  <si>
    <t>Ｋ.農村環境保全活動</t>
    <phoneticPr fontId="13"/>
  </si>
  <si>
    <t>Ｌ.増進活動</t>
    <phoneticPr fontId="13"/>
  </si>
  <si>
    <t>Ｍ.長寿命化</t>
    <rPh sb="2" eb="6">
      <t>チョウジュミョウカ</t>
    </rPh>
    <phoneticPr fontId="13"/>
  </si>
  <si>
    <t>活動項目</t>
    <rPh sb="0" eb="2">
      <t>カツドウ</t>
    </rPh>
    <rPh sb="2" eb="4">
      <t>コウモク</t>
    </rPh>
    <phoneticPr fontId="1"/>
  </si>
  <si>
    <t>支払区分</t>
    <rPh sb="0" eb="2">
      <t>シハライ</t>
    </rPh>
    <rPh sb="2" eb="4">
      <t>クブン</t>
    </rPh>
    <phoneticPr fontId="13"/>
  </si>
  <si>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</si>
  <si>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</si>
  <si>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</si>
  <si>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　　　　「データ」タブの「データの入力規則」を選択する。</t>
    <phoneticPr fontId="1"/>
  </si>
  <si>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</si>
  <si>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　　　新たに行を追加し、追加した取組を入力する。</t>
    <rPh sb="19" eb="21">
      <t>ニュウリョク</t>
    </rPh>
    <phoneticPr fontId="1"/>
  </si>
  <si>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</si>
  <si>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</si>
  <si>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</si>
  <si>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</si>
  <si>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</si>
  <si>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</si>
  <si>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</si>
  <si>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</si>
  <si>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</si>
  <si>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</si>
  <si>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</si>
  <si>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</si>
  <si>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③長寿命化の項目を追加する場合</t>
    <rPh sb="1" eb="5">
      <t>チョウジュミョウカ</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</si>
  <si>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</si>
  <si>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②多面的機能の増進を図る活動の項目を追加する場合</t>
    <rPh sb="1" eb="4">
      <t>タメンテキ</t>
    </rPh>
    <rPh sb="4" eb="6">
      <t>キノウ</t>
    </rPh>
    <rPh sb="7" eb="9">
      <t>ゾウシン</t>
    </rPh>
    <rPh sb="10" eb="11">
      <t>ハカ</t>
    </rPh>
    <rPh sb="12" eb="14">
      <t>カツドウ</t>
    </rPh>
    <phoneticPr fontId="1"/>
  </si>
  <si>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</si>
  <si>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</si>
  <si>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</si>
  <si>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</si>
  <si>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</si>
  <si>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</si>
  <si>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</si>
  <si>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</si>
  <si>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2"/>
  </si>
  <si>
    <t>４．その他のシート（活動組織の方は入力不要です）</t>
    <rPh sb="4" eb="5">
      <t>タ</t>
    </rPh>
    <rPh sb="10" eb="12">
      <t>カツドウ</t>
    </rPh>
    <rPh sb="12" eb="14">
      <t>ソシキ</t>
    </rPh>
    <rPh sb="15" eb="16">
      <t>カタ</t>
    </rPh>
    <rPh sb="17" eb="19">
      <t>ニュウリョク</t>
    </rPh>
    <rPh sb="19" eb="21">
      <t>フヨウ</t>
    </rPh>
    <phoneticPr fontId="2"/>
  </si>
  <si>
    <t>　５）リストの中から２）で設定したリスト名を選択し確定する。</t>
    <rPh sb="7" eb="8">
      <t>ナカ</t>
    </rPh>
    <rPh sb="13" eb="15">
      <t>セッテイ</t>
    </rPh>
    <rPh sb="20" eb="21">
      <t>メイ</t>
    </rPh>
    <rPh sb="22" eb="24">
      <t>センタク</t>
    </rPh>
    <rPh sb="25" eb="27">
      <t>カクテイ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</si>
  <si>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</si>
  <si>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長　殿</t>
    <rPh sb="0" eb="1">
      <t>チョウ</t>
    </rPh>
    <rPh sb="2" eb="3">
      <t>ドノ</t>
    </rPh>
    <phoneticPr fontId="2"/>
  </si>
  <si>
    <t>残高（円）</t>
    <rPh sb="0" eb="2">
      <t>ザンダカ</t>
    </rPh>
    <rPh sb="3" eb="4">
      <t>エン</t>
    </rPh>
    <phoneticPr fontId="2"/>
  </si>
  <si>
    <t>支出（円）</t>
    <rPh sb="0" eb="2">
      <t>シシュツ</t>
    </rPh>
    <rPh sb="3" eb="4">
      <t>エン</t>
    </rPh>
    <phoneticPr fontId="2"/>
  </si>
  <si>
    <t>収入（円）</t>
    <rPh sb="0" eb="2">
      <t>シュウニュウ</t>
    </rPh>
    <rPh sb="3" eb="4">
      <t>エン</t>
    </rPh>
    <phoneticPr fontId="2"/>
  </si>
  <si>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2"/>
  </si>
  <si>
    <t>「備考」欄：「実施」欄に「○」を記入した場合は具体的な取組内容や研修実施日等を記入する。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トリクミ</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2"/>
  </si>
  <si>
    <t>取組番号早見表</t>
    <rPh sb="4" eb="5">
      <t>ハヤ</t>
    </rPh>
    <rPh sb="5" eb="6">
      <t>ミ</t>
    </rPh>
    <rPh sb="6" eb="7">
      <t>ヒョウ</t>
    </rPh>
    <phoneticPr fontId="2"/>
  </si>
  <si>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</si>
  <si>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2"/>
  </si>
  <si>
    <t>取組番号早見表</t>
    <rPh sb="0" eb="1">
      <t>ト</t>
    </rPh>
    <rPh sb="1" eb="2">
      <t>ク</t>
    </rPh>
    <rPh sb="2" eb="4">
      <t>バンゴウ</t>
    </rPh>
    <rPh sb="4" eb="7">
      <t>ハヤミヒョウ</t>
    </rPh>
    <phoneticPr fontId="2"/>
  </si>
  <si>
    <t>農村協働力の深化に向けた活動への支援</t>
    <rPh sb="12" eb="14">
      <t>カツドウ</t>
    </rPh>
    <phoneticPr fontId="2"/>
  </si>
  <si>
    <t>・活動組織の方が入力するセルには、この色が塗ってあります。</t>
    <rPh sb="1" eb="3">
      <t>カツドウ</t>
    </rPh>
    <rPh sb="3" eb="5">
      <t>ソシキ</t>
    </rPh>
    <rPh sb="6" eb="7">
      <t>カタ</t>
    </rPh>
    <rPh sb="8" eb="10">
      <t>ニュウリョク</t>
    </rPh>
    <phoneticPr fontId="2"/>
  </si>
  <si>
    <t xml:space="preserve">  次年度への持越（残高）</t>
    <rPh sb="2" eb="5">
      <t>ジネンド</t>
    </rPh>
    <rPh sb="7" eb="8">
      <t>モ</t>
    </rPh>
    <rPh sb="8" eb="9">
      <t>コ</t>
    </rPh>
    <rPh sb="10" eb="12">
      <t>ザンダカ</t>
    </rPh>
    <phoneticPr fontId="1"/>
  </si>
  <si>
    <t>内　　　容　       （例）</t>
    <rPh sb="0" eb="1">
      <t>ウチ</t>
    </rPh>
    <rPh sb="4" eb="5">
      <t>カタチ</t>
    </rPh>
    <rPh sb="14" eb="15">
      <t>レイ</t>
    </rPh>
    <phoneticPr fontId="17"/>
  </si>
  <si>
    <t>必要に応じて</t>
    <rPh sb="0" eb="2">
      <t>ヒツヨウ</t>
    </rPh>
    <rPh sb="3" eb="4">
      <t>オウ</t>
    </rPh>
    <phoneticPr fontId="2"/>
  </si>
  <si>
    <t>51　啓発・普及活動</t>
    <phoneticPr fontId="2"/>
  </si>
  <si>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</si>
  <si>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　加算措置</t>
    <rPh sb="1" eb="3">
      <t>カサン</t>
    </rPh>
    <rPh sb="3" eb="5">
      <t>ソチ</t>
    </rPh>
    <phoneticPr fontId="2"/>
  </si>
  <si>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</si>
  <si>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様式第1-7号 金銭出納簿</t>
    <rPh sb="2" eb="3">
      <t>ダイ</t>
    </rPh>
    <phoneticPr fontId="2"/>
  </si>
  <si>
    <t>様式第1-8号 実施状況報告書</t>
    <rPh sb="2" eb="3">
      <t>ダイ</t>
    </rPh>
    <phoneticPr fontId="2"/>
  </si>
  <si>
    <t>長寿命化への活用</t>
    <rPh sb="0" eb="4">
      <t>チョウジュミョウカ</t>
    </rPh>
    <rPh sb="6" eb="8">
      <t>カツヨウ</t>
    </rPh>
    <phoneticPr fontId="17"/>
  </si>
  <si>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17"/>
  </si>
  <si>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17"/>
  </si>
  <si>
    <t>★「取組番号」欄には、実施要領別記1-2の国が定める活動指針における取組の番号及び要領第1の２の(1)に基づき都道府県が定める要綱基本方針において追加された
   取組の番号を記入します。その他、事務処理は200番、会議等は300番を記入します。
　同一日に複数の取組を行った場合は、該当する全ての取組番号を左詰めで一行に記入してください。番号欄が足りない場合は、複数行に分けて記入してください。
　　</t>
    <rPh sb="2" eb="4">
      <t>トリクミ</t>
    </rPh>
    <rPh sb="4" eb="6">
      <t>バンゴウ</t>
    </rPh>
    <rPh sb="7" eb="8">
      <t>ラン</t>
    </rPh>
    <rPh sb="11" eb="13">
      <t>ジッシ</t>
    </rPh>
    <rPh sb="13" eb="15">
      <t>ヨウリョウ</t>
    </rPh>
    <rPh sb="15" eb="17">
      <t>ベッキ</t>
    </rPh>
    <rPh sb="21" eb="22">
      <t>クニ</t>
    </rPh>
    <rPh sb="23" eb="24">
      <t>サダ</t>
    </rPh>
    <rPh sb="26" eb="28">
      <t>カツドウ</t>
    </rPh>
    <rPh sb="28" eb="30">
      <t>シシン</t>
    </rPh>
    <rPh sb="34" eb="36">
      <t>トリクミ</t>
    </rPh>
    <rPh sb="37" eb="39">
      <t>バンゴウ</t>
    </rPh>
    <rPh sb="39" eb="40">
      <t>オヨ</t>
    </rPh>
    <rPh sb="41" eb="43">
      <t>ヨウリョウ</t>
    </rPh>
    <rPh sb="43" eb="44">
      <t>ダイ</t>
    </rPh>
    <rPh sb="52" eb="53">
      <t>モト</t>
    </rPh>
    <rPh sb="55" eb="59">
      <t>トドウフケン</t>
    </rPh>
    <rPh sb="60" eb="61">
      <t>サダ</t>
    </rPh>
    <rPh sb="63" eb="65">
      <t>ヨウコウ</t>
    </rPh>
    <rPh sb="65" eb="67">
      <t>キホン</t>
    </rPh>
    <rPh sb="67" eb="69">
      <t>ホウシン</t>
    </rPh>
    <rPh sb="73" eb="75">
      <t>ツイカ</t>
    </rPh>
    <rPh sb="82" eb="84">
      <t>トリクミ</t>
    </rPh>
    <rPh sb="85" eb="87">
      <t>バンゴウ</t>
    </rPh>
    <rPh sb="88" eb="90">
      <t>キニュウ</t>
    </rPh>
    <rPh sb="96" eb="97">
      <t>タ</t>
    </rPh>
    <rPh sb="98" eb="100">
      <t>ジム</t>
    </rPh>
    <rPh sb="100" eb="102">
      <t>ショリ</t>
    </rPh>
    <rPh sb="106" eb="107">
      <t>バン</t>
    </rPh>
    <rPh sb="108" eb="110">
      <t>カイギ</t>
    </rPh>
    <rPh sb="110" eb="111">
      <t>トウ</t>
    </rPh>
    <rPh sb="115" eb="116">
      <t>バン</t>
    </rPh>
    <rPh sb="117" eb="119">
      <t>キニュウ</t>
    </rPh>
    <rPh sb="125" eb="127">
      <t>ドウイツ</t>
    </rPh>
    <rPh sb="127" eb="128">
      <t>ヒ</t>
    </rPh>
    <rPh sb="129" eb="131">
      <t>フクスウ</t>
    </rPh>
    <rPh sb="132" eb="134">
      <t>トリクミ</t>
    </rPh>
    <rPh sb="135" eb="136">
      <t>オコナ</t>
    </rPh>
    <rPh sb="138" eb="140">
      <t>バアイ</t>
    </rPh>
    <rPh sb="142" eb="144">
      <t>ガイトウ</t>
    </rPh>
    <rPh sb="146" eb="147">
      <t>スベ</t>
    </rPh>
    <rPh sb="149" eb="151">
      <t>トリクミ</t>
    </rPh>
    <rPh sb="151" eb="153">
      <t>バンゴウ</t>
    </rPh>
    <rPh sb="154" eb="156">
      <t>ヒダリヅ</t>
    </rPh>
    <rPh sb="158" eb="159">
      <t>イチ</t>
    </rPh>
    <rPh sb="159" eb="160">
      <t>ギョウ</t>
    </rPh>
    <rPh sb="161" eb="163">
      <t>キニュウ</t>
    </rPh>
    <rPh sb="170" eb="172">
      <t>バンゴウ</t>
    </rPh>
    <rPh sb="172" eb="173">
      <t>ラン</t>
    </rPh>
    <rPh sb="174" eb="175">
      <t>タ</t>
    </rPh>
    <rPh sb="178" eb="180">
      <t>バアイ</t>
    </rPh>
    <rPh sb="182" eb="185">
      <t>フクスウギョウ</t>
    </rPh>
    <rPh sb="186" eb="187">
      <t>ワ</t>
    </rPh>
    <rPh sb="189" eb="191">
      <t>キニュウ</t>
    </rPh>
    <phoneticPr fontId="2"/>
  </si>
  <si>
    <t>令和○○年度　</t>
    <rPh sb="0" eb="2">
      <t>レイワ</t>
    </rPh>
    <rPh sb="4" eb="6">
      <t>ネンド</t>
    </rPh>
    <phoneticPr fontId="17"/>
  </si>
  <si>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17"/>
  </si>
  <si>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17"/>
  </si>
  <si>
    <t>返還金、他の活動組織への融通額・返還額</t>
    <rPh sb="0" eb="2">
      <t>ヘンカン</t>
    </rPh>
    <rPh sb="2" eb="3">
      <t>キン</t>
    </rPh>
    <phoneticPr fontId="17"/>
  </si>
  <si>
    <t>　※持越金の額が規定以上になる場合のみ提出</t>
    <rPh sb="2" eb="5">
      <t>モチコシキン</t>
    </rPh>
    <rPh sb="6" eb="7">
      <t>ガク</t>
    </rPh>
    <rPh sb="8" eb="10">
      <t>キテイ</t>
    </rPh>
    <rPh sb="10" eb="12">
      <t>イジョウ</t>
    </rPh>
    <rPh sb="15" eb="17">
      <t>バアイ</t>
    </rPh>
    <rPh sb="19" eb="21">
      <t>テイシュツ</t>
    </rPh>
    <phoneticPr fontId="2"/>
  </si>
  <si>
    <t>持越金の使用予定表</t>
    <rPh sb="0" eb="2">
      <t>モチコシ</t>
    </rPh>
    <rPh sb="2" eb="3">
      <t>カネ</t>
    </rPh>
    <rPh sb="4" eb="6">
      <t>シヨウ</t>
    </rPh>
    <rPh sb="6" eb="8">
      <t>ヨテイ</t>
    </rPh>
    <rPh sb="8" eb="9">
      <t>ヒョウ</t>
    </rPh>
    <phoneticPr fontId="2"/>
  </si>
  <si>
    <t>令和</t>
    <rPh sb="0" eb="2">
      <t>レイワ</t>
    </rPh>
    <phoneticPr fontId="2"/>
  </si>
  <si>
    <t>令和○年○月○日</t>
    <rPh sb="0" eb="2">
      <t>レイワ</t>
    </rPh>
    <rPh sb="3" eb="4">
      <t>ネン</t>
    </rPh>
    <rPh sb="5" eb="6">
      <t>ガツ</t>
    </rPh>
    <rPh sb="7" eb="8">
      <t>ニチ</t>
    </rPh>
    <phoneticPr fontId="13"/>
  </si>
  <si>
    <t>＜令和○年度　収支実績　　○年○月○日現在＞</t>
    <rPh sb="1" eb="3">
      <t>レイワ</t>
    </rPh>
    <rPh sb="4" eb="6">
      <t>ネンド</t>
    </rPh>
    <rPh sb="7" eb="9">
      <t>シュウシ</t>
    </rPh>
    <rPh sb="9" eb="11">
      <t>ジッセキ</t>
    </rPh>
    <rPh sb="14" eb="15">
      <t>ネン</t>
    </rPh>
    <rPh sb="16" eb="17">
      <t>ツキ</t>
    </rPh>
    <rPh sb="18" eb="19">
      <t>ニチ</t>
    </rPh>
    <rPh sb="19" eb="21">
      <t>ゲンザイ</t>
    </rPh>
    <phoneticPr fontId="2"/>
  </si>
  <si>
    <t>○年○月○日</t>
    <rPh sb="1" eb="2">
      <t>ネン</t>
    </rPh>
    <rPh sb="3" eb="4">
      <t>ガツ</t>
    </rPh>
    <rPh sb="5" eb="6">
      <t>ニチ</t>
    </rPh>
    <phoneticPr fontId="2"/>
  </si>
  <si>
    <t>３　事務・組織運営等に関する研修、
　　機械の安全使用に関する研修</t>
    <rPh sb="2" eb="4">
      <t>ジム</t>
    </rPh>
    <rPh sb="5" eb="7">
      <t>ソシキ</t>
    </rPh>
    <rPh sb="7" eb="9">
      <t>ウンエイ</t>
    </rPh>
    <rPh sb="9" eb="10">
      <t>トウ</t>
    </rPh>
    <rPh sb="11" eb="12">
      <t>カン</t>
    </rPh>
    <rPh sb="14" eb="16">
      <t>ケンシュウ</t>
    </rPh>
    <phoneticPr fontId="13"/>
  </si>
  <si>
    <t>57　やすらぎ・福祉及び教育機能の活用</t>
    <rPh sb="8" eb="10">
      <t>フクシ</t>
    </rPh>
    <rPh sb="10" eb="11">
      <t>オヨ</t>
    </rPh>
    <rPh sb="12" eb="14">
      <t>キョウイク</t>
    </rPh>
    <rPh sb="14" eb="16">
      <t>キノウ</t>
    </rPh>
    <rPh sb="17" eb="19">
      <t>カツヨウ</t>
    </rPh>
    <phoneticPr fontId="2"/>
  </si>
  <si>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13"/>
  </si>
  <si>
    <t>やすらぎ・福祉及び教育機能の活用</t>
    <phoneticPr fontId="2"/>
  </si>
  <si>
    <t>3 事務・組織運営等に関する研修、機械の安全使用に関する研修</t>
    <phoneticPr fontId="1"/>
  </si>
  <si>
    <t>57 やすらぎ・福祉及び教育機能の活用</t>
    <phoneticPr fontId="1"/>
  </si>
  <si>
    <t>57　やすらぎ・福祉及び教育機能の活用</t>
    <rPh sb="8" eb="10">
      <t>フクシ</t>
    </rPh>
    <rPh sb="10" eb="11">
      <t>オヨ</t>
    </rPh>
    <rPh sb="12" eb="14">
      <t>キョウイク</t>
    </rPh>
    <rPh sb="14" eb="16">
      <t>キノウ</t>
    </rPh>
    <rPh sb="17" eb="19">
      <t>カツヨウ</t>
    </rPh>
    <phoneticPr fontId="1"/>
  </si>
  <si>
    <t>富山県</t>
    <rPh sb="0" eb="3">
      <t>トヤマケン</t>
    </rPh>
    <phoneticPr fontId="2"/>
  </si>
  <si>
    <t>様式第1-6号 活動記録</t>
    <rPh sb="0" eb="2">
      <t>ヨウシキ</t>
    </rPh>
    <rPh sb="2" eb="3">
      <t>ダイ</t>
    </rPh>
    <rPh sb="6" eb="7">
      <t>ゴウ</t>
    </rPh>
    <phoneticPr fontId="2"/>
  </si>
  <si>
    <r>
      <t>令和</t>
    </r>
    <r>
      <rPr>
        <sz val="12"/>
        <color rgb="FFFF0000"/>
        <rFont val="ＭＳ 明朝"/>
        <family val="1"/>
        <charset val="128"/>
      </rPr>
      <t>○</t>
    </r>
    <r>
      <rPr>
        <sz val="12"/>
        <color rgb="FF000000"/>
        <rFont val="ＭＳ 明朝"/>
        <family val="1"/>
        <charset val="128"/>
      </rPr>
      <t>年度　多面的機能支払交付金に係る実施状況報告書</t>
    </r>
    <rPh sb="0" eb="2">
      <t>レイワ</t>
    </rPh>
    <rPh sb="3" eb="5">
      <t>ネンド</t>
    </rPh>
    <phoneticPr fontId="2"/>
  </si>
  <si>
    <t>（様式第１－８号）</t>
    <rPh sb="3" eb="4">
      <t>ダイ</t>
    </rPh>
    <rPh sb="7" eb="8">
      <t>ゴウ</t>
    </rPh>
    <phoneticPr fontId="2"/>
  </si>
  <si>
    <t>別紙</t>
    <rPh sb="0" eb="2">
      <t>ベッシ</t>
    </rPh>
    <phoneticPr fontId="61"/>
  </si>
  <si>
    <t>持越金の使用予定表</t>
    <rPh sb="0" eb="2">
      <t>モチコシ</t>
    </rPh>
    <rPh sb="2" eb="3">
      <t>キン</t>
    </rPh>
    <rPh sb="4" eb="6">
      <t>シヨウ</t>
    </rPh>
    <rPh sb="6" eb="8">
      <t>ヨテイ</t>
    </rPh>
    <rPh sb="8" eb="9">
      <t>ヒョウ</t>
    </rPh>
    <phoneticPr fontId="61"/>
  </si>
  <si>
    <t>農地維持・資源向上（共同）</t>
  </si>
  <si>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61"/>
  </si>
  <si>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61"/>
  </si>
  <si>
    <t>使用時期</t>
    <rPh sb="0" eb="2">
      <t>シヨウ</t>
    </rPh>
    <rPh sb="2" eb="4">
      <t>ジキ</t>
    </rPh>
    <phoneticPr fontId="61"/>
  </si>
  <si>
    <t>使用内容</t>
    <rPh sb="0" eb="2">
      <t>シヨウ</t>
    </rPh>
    <rPh sb="2" eb="4">
      <t>ナイヨウ</t>
    </rPh>
    <phoneticPr fontId="61"/>
  </si>
  <si>
    <t>使用予定金額</t>
    <rPh sb="0" eb="2">
      <t>シヨウ</t>
    </rPh>
    <rPh sb="2" eb="4">
      <t>ヨテイ</t>
    </rPh>
    <rPh sb="4" eb="6">
      <t>キンガク</t>
    </rPh>
    <phoneticPr fontId="61"/>
  </si>
  <si>
    <t>算定根拠</t>
    <rPh sb="0" eb="2">
      <t>サンテイ</t>
    </rPh>
    <rPh sb="2" eb="4">
      <t>コンキョ</t>
    </rPh>
    <phoneticPr fontId="61"/>
  </si>
  <si>
    <t>円</t>
    <rPh sb="0" eb="1">
      <t>エン</t>
    </rPh>
    <phoneticPr fontId="61"/>
  </si>
  <si>
    <t>計</t>
    <rPh sb="0" eb="1">
      <t>ケイ</t>
    </rPh>
    <phoneticPr fontId="61"/>
  </si>
  <si>
    <t>市町村担当者における妥当性の確認欄</t>
    <rPh sb="0" eb="3">
      <t>シチョウソン</t>
    </rPh>
    <rPh sb="3" eb="6">
      <t>タントウシャ</t>
    </rPh>
    <rPh sb="10" eb="13">
      <t>ダトウセイ</t>
    </rPh>
    <rPh sb="14" eb="16">
      <t>カクニン</t>
    </rPh>
    <rPh sb="16" eb="17">
      <t>ラン</t>
    </rPh>
    <phoneticPr fontId="61"/>
  </si>
  <si>
    <t>確認結果</t>
    <rPh sb="0" eb="2">
      <t>カクニン</t>
    </rPh>
    <rPh sb="2" eb="4">
      <t>ケッカ</t>
    </rPh>
    <phoneticPr fontId="61"/>
  </si>
  <si>
    <t>担当者押印又はサイン欄</t>
    <rPh sb="0" eb="3">
      <t>タントウシャ</t>
    </rPh>
    <rPh sb="3" eb="5">
      <t>オウイン</t>
    </rPh>
    <rPh sb="5" eb="6">
      <t>マタ</t>
    </rPh>
    <rPh sb="10" eb="11">
      <t>ラン</t>
    </rPh>
    <phoneticPr fontId="61"/>
  </si>
  <si>
    <t>上記の内容について、妥当であると認める。</t>
    <rPh sb="0" eb="2">
      <t>ジョウキ</t>
    </rPh>
    <rPh sb="3" eb="5">
      <t>ナイヨウ</t>
    </rPh>
    <rPh sb="10" eb="12">
      <t>ダトウ</t>
    </rPh>
    <rPh sb="16" eb="17">
      <t>ミト</t>
    </rPh>
    <phoneticPr fontId="61"/>
  </si>
  <si>
    <t>資源向上（長寿命化）</t>
    <rPh sb="5" eb="9">
      <t>チョウジュミョウカ</t>
    </rPh>
    <phoneticPr fontId="61"/>
  </si>
  <si>
    <t>朝日町</t>
    <rPh sb="0" eb="2">
      <t>アサヒ</t>
    </rPh>
    <rPh sb="2" eb="3">
      <t>マチ</t>
    </rPh>
    <phoneticPr fontId="2"/>
  </si>
</sst>
</file>

<file path=xl/styles.xml><?xml version="1.0" encoding="utf-8"?>
<styleSheet xmlns="http://schemas.openxmlformats.org/spreadsheetml/2006/main">
  <numFmts count="22">
    <numFmt numFmtId="176" formatCode="#,##0_);[Red]\(#,##0\)"/>
    <numFmt numFmtId="177" formatCode="&quot;平成&quot;0&quot;年度&quot;"/>
    <numFmt numFmtId="178" formatCode="#,###&quot; a&quot;"/>
    <numFmt numFmtId="179" formatCode="#,###&quot;円&quot;"/>
    <numFmt numFmtId="180" formatCode="#&quot;集落&quot;"/>
    <numFmt numFmtId="181" formatCode="#"/>
    <numFmt numFmtId="182" formatCode="m&quot;月&quot;d&quot;日&quot;;@"/>
    <numFmt numFmtId="183" formatCode="0_);[Red]\(0\)"/>
    <numFmt numFmtId="184" formatCode="m/d;@"/>
    <numFmt numFmtId="185" formatCode="h&quot;時&quot;mm&quot;分&quot;;@"/>
    <numFmt numFmtId="186" formatCode="#&quot;人&quot;;;"/>
    <numFmt numFmtId="187" formatCode="@&quot;人&quot;"/>
    <numFmt numFmtId="188" formatCode="h:mm;@"/>
    <numFmt numFmtId="189" formatCode="#0.0&quot;時間&quot;"/>
    <numFmt numFmtId="190" formatCode="###,###,###,###,##0&quot;円&quot;"/>
    <numFmt numFmtId="191" formatCode="###,###,###,###,##0&quot;円&quot;;;"/>
    <numFmt numFmtId="192" formatCode="#,##0&quot;人&quot;"/>
    <numFmt numFmtId="193" formatCode="0.00_ "/>
    <numFmt numFmtId="194" formatCode=";;;@"/>
    <numFmt numFmtId="195" formatCode="#,##0.00_ "/>
    <numFmt numFmtId="196" formatCode="#,##0;&quot;▲ &quot;#,##0"/>
    <numFmt numFmtId="197" formatCode="General;;"/>
  </numFmts>
  <fonts count="63">
    <font>
      <sz val="11"/>
      <name val="ＭＳ Ｐゴシック"/>
      <family val="3"/>
      <charset val="128"/>
    </font>
    <font>
      <sz val="11"/>
      <name val="ＭＳ Ｐゴシック"/>
      <family val="3"/>
      <charset val="128"/>
    </font>
    <font>
      <sz val="6"/>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
      <name val="メイリオ"/>
      <family val="3"/>
      <charset val="128"/>
    </font>
    <font>
      <i/>
      <sz val="12"/>
      <name val="メイリオ"/>
      <family val="3"/>
      <charset val="128"/>
    </font>
    <font>
      <b/>
      <sz val="10"/>
      <name val="メイリオ"/>
      <family val="3"/>
      <charset val="128"/>
    </font>
    <font>
      <sz val="8"/>
      <name val="メイリオ"/>
      <family val="3"/>
      <charset val="128"/>
    </font>
    <font>
      <sz val="6"/>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6"/>
      <name val="ＭＳ ゴシック"/>
      <family val="3"/>
      <charset val="128"/>
    </font>
    <font>
      <sz val="10"/>
      <name val="Meiryo UI"/>
      <family val="3"/>
      <charset val="128"/>
    </font>
    <font>
      <b/>
      <sz val="11"/>
      <name val="メイリオ"/>
      <family val="3"/>
      <charset val="128"/>
    </font>
    <font>
      <b/>
      <sz val="14"/>
      <name val="メイリオ"/>
      <family val="3"/>
      <charset val="128"/>
    </font>
    <font>
      <sz val="10"/>
      <name val="HG丸ｺﾞｼｯｸM-PRO"/>
      <family val="3"/>
      <charset val="128"/>
    </font>
    <font>
      <sz val="9"/>
      <name val="HG丸ｺﾞｼｯｸM-PRO"/>
      <family val="3"/>
      <charset val="128"/>
    </font>
    <font>
      <u/>
      <sz val="10"/>
      <name val="HG丸ｺﾞｼｯｸM-PRO"/>
      <family val="3"/>
      <charset val="128"/>
    </font>
    <font>
      <i/>
      <sz val="10.5"/>
      <name val="メイリオ"/>
      <family val="3"/>
      <charset val="128"/>
    </font>
    <font>
      <sz val="11"/>
      <name val="Meiryo UI"/>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11"/>
      <color theme="1"/>
      <name val="メイリオ"/>
      <family val="3"/>
      <charset val="128"/>
    </font>
    <font>
      <sz val="12"/>
      <color rgb="FF000000"/>
      <name val="ＭＳ 明朝"/>
      <family val="1"/>
      <charset val="128"/>
    </font>
    <font>
      <sz val="10"/>
      <color theme="1"/>
      <name val="メイリオ"/>
      <family val="3"/>
      <charset val="128"/>
    </font>
    <font>
      <sz val="12"/>
      <color theme="1"/>
      <name val="メイリオ"/>
      <family val="3"/>
      <charset val="128"/>
    </font>
    <font>
      <b/>
      <sz val="11"/>
      <color theme="0"/>
      <name val="メイリオ"/>
      <family val="3"/>
      <charset val="128"/>
    </font>
    <font>
      <sz val="14"/>
      <color theme="1"/>
      <name val="ＭＳ Ｐゴシック"/>
      <family val="3"/>
      <charset val="128"/>
      <scheme val="minor"/>
    </font>
    <font>
      <sz val="16"/>
      <color theme="1"/>
      <name val="ＭＳ Ｐゴシック"/>
      <family val="3"/>
      <charset val="128"/>
    </font>
    <font>
      <sz val="16"/>
      <color theme="1"/>
      <name val="ＭＳ Ｐゴシック"/>
      <family val="3"/>
      <charset val="128"/>
      <scheme val="minor"/>
    </font>
    <font>
      <b/>
      <sz val="24"/>
      <color theme="1"/>
      <name val="ＭＳ Ｐゴシック"/>
      <family val="3"/>
      <charset val="128"/>
      <scheme val="minor"/>
    </font>
    <font>
      <sz val="10"/>
      <color indexed="10"/>
      <name val="HG丸ｺﾞｼｯｸM-PRO"/>
      <family val="3"/>
      <charset val="128"/>
    </font>
    <font>
      <sz val="10"/>
      <color rgb="FFFF0000"/>
      <name val="Meiryo UI"/>
      <family val="3"/>
      <charset val="128"/>
    </font>
    <font>
      <sz val="10"/>
      <color indexed="10"/>
      <name val="Meiryo UI"/>
      <family val="3"/>
      <charset val="128"/>
    </font>
    <font>
      <i/>
      <sz val="11"/>
      <name val="メイリオ"/>
      <family val="3"/>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sz val="14"/>
      <color theme="1"/>
      <name val="メイリオ"/>
      <family val="3"/>
      <charset val="128"/>
    </font>
    <font>
      <b/>
      <sz val="14"/>
      <color theme="1"/>
      <name val="メイリオ"/>
      <family val="3"/>
      <charset val="128"/>
    </font>
    <font>
      <b/>
      <sz val="10"/>
      <name val="HG丸ｺﾞｼｯｸM-PRO"/>
      <family val="3"/>
      <charset val="128"/>
    </font>
    <font>
      <b/>
      <sz val="9"/>
      <color theme="0"/>
      <name val="メイリオ"/>
      <family val="3"/>
      <charset val="128"/>
    </font>
    <font>
      <sz val="12"/>
      <color rgb="FFFF0000"/>
      <name val="ＭＳ 明朝"/>
      <family val="1"/>
      <charset val="128"/>
    </font>
    <font>
      <b/>
      <sz val="10"/>
      <name val="Meiryo UI"/>
      <family val="3"/>
      <charset val="128"/>
    </font>
    <font>
      <b/>
      <sz val="10"/>
      <color rgb="FFFF0000"/>
      <name val="Meiryo UI"/>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s>
  <fills count="15">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4" tint="0.79998168889431442"/>
        <bgColor indexed="64"/>
      </patternFill>
    </fill>
    <fill>
      <patternFill patternType="solid">
        <fgColor theme="7" tint="0.59999389629810485"/>
        <bgColor indexed="64"/>
      </patternFill>
    </fill>
  </fills>
  <borders count="1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diagonal/>
    </border>
    <border>
      <left style="thin">
        <color theme="1"/>
      </left>
      <right style="thin">
        <color theme="1"/>
      </right>
      <top style="thin">
        <color theme="1"/>
      </top>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theme="1"/>
      </right>
      <top/>
      <bottom/>
      <diagonal/>
    </border>
    <border>
      <left/>
      <right/>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bottom/>
      <diagonal/>
    </border>
    <border>
      <left style="thin">
        <color indexed="64"/>
      </left>
      <right style="thin">
        <color theme="1"/>
      </right>
      <top style="thin">
        <color indexed="64"/>
      </top>
      <bottom/>
      <diagonal/>
    </border>
    <border>
      <left style="thin">
        <color indexed="64"/>
      </left>
      <right style="thin">
        <color theme="1"/>
      </right>
      <top style="thin">
        <color indexed="64"/>
      </top>
      <bottom style="thin">
        <color theme="1"/>
      </bottom>
      <diagonal/>
    </border>
    <border>
      <left/>
      <right/>
      <top style="thin">
        <color theme="1"/>
      </top>
      <bottom/>
      <diagonal/>
    </border>
    <border>
      <left style="thin">
        <color theme="1"/>
      </left>
      <right/>
      <top/>
      <bottom style="thin">
        <color theme="1"/>
      </bottom>
      <diagonal/>
    </border>
    <border>
      <left/>
      <right style="thin">
        <color indexed="64"/>
      </right>
      <top/>
      <bottom style="thin">
        <color theme="1"/>
      </bottom>
      <diagonal/>
    </border>
    <border>
      <left/>
      <right style="thin">
        <color theme="1"/>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bottom style="thin">
        <color indexed="64"/>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indexed="64"/>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theme="1"/>
      </right>
      <top style="hair">
        <color theme="1"/>
      </top>
      <bottom style="thin">
        <color theme="1"/>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s>
  <cellStyleXfs count="1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27" fillId="0" borderId="0"/>
    <xf numFmtId="0" fontId="27" fillId="0" borderId="0">
      <alignment vertical="center"/>
    </xf>
    <xf numFmtId="0" fontId="1" fillId="0" borderId="0">
      <alignment vertical="center"/>
    </xf>
    <xf numFmtId="0" fontId="26" fillId="0" borderId="0"/>
    <xf numFmtId="0" fontId="27" fillId="0" borderId="0">
      <alignment vertical="center"/>
    </xf>
    <xf numFmtId="0" fontId="1" fillId="0" borderId="0"/>
    <xf numFmtId="0" fontId="27" fillId="0" borderId="0">
      <alignment vertical="center"/>
    </xf>
    <xf numFmtId="0" fontId="27" fillId="0" borderId="0">
      <alignment vertical="center"/>
    </xf>
    <xf numFmtId="0" fontId="28" fillId="0" borderId="0">
      <alignment vertical="center"/>
    </xf>
    <xf numFmtId="0" fontId="1" fillId="0" borderId="0"/>
    <xf numFmtId="0" fontId="1" fillId="0" borderId="0"/>
    <xf numFmtId="0" fontId="1" fillId="0" borderId="0"/>
    <xf numFmtId="0" fontId="59" fillId="0" borderId="0"/>
    <xf numFmtId="38" fontId="59" fillId="0" borderId="0" applyFont="0" applyFill="0" applyBorder="0" applyAlignment="0" applyProtection="0">
      <alignment vertical="center"/>
    </xf>
  </cellStyleXfs>
  <cellXfs count="1009">
    <xf numFmtId="0" fontId="0" fillId="0" borderId="0" xfId="0">
      <alignment vertical="center"/>
    </xf>
    <xf numFmtId="0" fontId="4" fillId="0" borderId="0" xfId="0" applyFont="1" applyFill="1">
      <alignment vertical="center"/>
    </xf>
    <xf numFmtId="0" fontId="6" fillId="0" borderId="0" xfId="0" applyFont="1" applyFill="1">
      <alignment vertical="center"/>
    </xf>
    <xf numFmtId="0" fontId="7" fillId="0" borderId="0" xfId="0" applyFont="1" applyFill="1" applyBorder="1" applyAlignment="1">
      <alignment horizontal="right" vertical="center"/>
    </xf>
    <xf numFmtId="0" fontId="8" fillId="0" borderId="0" xfId="0" applyFont="1" applyFill="1" applyBorder="1" applyAlignment="1">
      <alignment horizontal="right" vertical="center"/>
    </xf>
    <xf numFmtId="0" fontId="3" fillId="0" borderId="0" xfId="0" applyFont="1" applyFill="1" applyAlignment="1">
      <alignment vertical="center"/>
    </xf>
    <xf numFmtId="0" fontId="3" fillId="0" borderId="0" xfId="13" applyFont="1" applyFill="1"/>
    <xf numFmtId="0" fontId="4" fillId="0" borderId="0" xfId="13"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vertical="center"/>
    </xf>
    <xf numFmtId="0" fontId="9" fillId="0" borderId="0" xfId="0" applyFont="1" applyFill="1" applyAlignment="1">
      <alignment horizontal="center" vertical="center"/>
    </xf>
    <xf numFmtId="0" fontId="3" fillId="0" borderId="0" xfId="13" applyFont="1" applyFill="1" applyBorder="1"/>
    <xf numFmtId="0" fontId="6" fillId="0" borderId="0" xfId="13" applyFont="1" applyFill="1"/>
    <xf numFmtId="0" fontId="5" fillId="0" borderId="0" xfId="0" applyFont="1" applyFill="1">
      <alignment vertical="center"/>
    </xf>
    <xf numFmtId="0" fontId="5" fillId="0" borderId="0" xfId="0" applyFont="1" applyFill="1" applyBorder="1" applyAlignment="1">
      <alignment horizontal="center" vertical="center" wrapText="1"/>
    </xf>
    <xf numFmtId="0" fontId="12" fillId="0" borderId="0" xfId="0" applyFont="1" applyFill="1">
      <alignment vertical="center"/>
    </xf>
    <xf numFmtId="0" fontId="4" fillId="0" borderId="0" xfId="13" applyFont="1" applyFill="1"/>
    <xf numFmtId="0" fontId="14" fillId="0" borderId="0" xfId="0" applyFont="1" applyFill="1">
      <alignment vertical="center"/>
    </xf>
    <xf numFmtId="0" fontId="14" fillId="0" borderId="0" xfId="0" applyFont="1" applyFill="1" applyBorder="1" applyAlignment="1">
      <alignment horizontal="left" vertical="center"/>
    </xf>
    <xf numFmtId="0" fontId="14" fillId="0" borderId="0" xfId="0" applyFont="1" applyFill="1" applyBorder="1" applyAlignment="1">
      <alignment horizontal="right" vertical="center"/>
    </xf>
    <xf numFmtId="0" fontId="14" fillId="0" borderId="0" xfId="13" applyFont="1" applyFill="1"/>
    <xf numFmtId="0" fontId="14" fillId="0" borderId="0" xfId="0" applyFont="1" applyFill="1" applyAlignment="1">
      <alignment vertical="center"/>
    </xf>
    <xf numFmtId="0" fontId="29" fillId="0" borderId="0" xfId="0" applyFont="1" applyFill="1">
      <alignment vertical="center"/>
    </xf>
    <xf numFmtId="0" fontId="27" fillId="0" borderId="0" xfId="4">
      <alignment vertical="center"/>
    </xf>
    <xf numFmtId="0" fontId="5" fillId="0" borderId="0" xfId="0" applyFont="1" applyFill="1" applyBorder="1" applyAlignment="1">
      <alignment vertical="center" wrapText="1"/>
    </xf>
    <xf numFmtId="0" fontId="3" fillId="0" borderId="0" xfId="0" applyFont="1" applyFill="1">
      <alignment vertical="center"/>
    </xf>
    <xf numFmtId="0" fontId="30" fillId="0" borderId="0" xfId="4" applyFont="1">
      <alignment vertical="center"/>
    </xf>
    <xf numFmtId="0" fontId="31" fillId="0" borderId="0" xfId="4" applyFont="1" applyAlignment="1">
      <alignment horizontal="left" vertical="center"/>
    </xf>
    <xf numFmtId="0" fontId="30" fillId="0" borderId="0" xfId="4" applyFont="1" applyAlignment="1">
      <alignment horizontal="center" vertical="center"/>
    </xf>
    <xf numFmtId="0" fontId="30" fillId="0" borderId="0" xfId="4" applyFont="1" applyAlignment="1">
      <alignment horizontal="left" vertical="center" indent="1"/>
    </xf>
    <xf numFmtId="0" fontId="32" fillId="0" borderId="0" xfId="4" applyFont="1">
      <alignment vertical="center"/>
    </xf>
    <xf numFmtId="0" fontId="32" fillId="0" borderId="0" xfId="4" applyFont="1" applyAlignment="1">
      <alignment horizontal="center" vertical="center"/>
    </xf>
    <xf numFmtId="0" fontId="30" fillId="0" borderId="0" xfId="4" applyFont="1" applyBorder="1" applyAlignment="1">
      <alignment horizontal="center" vertical="center"/>
    </xf>
    <xf numFmtId="0" fontId="3" fillId="0" borderId="0" xfId="0" applyFont="1" applyFill="1" applyBorder="1">
      <alignment vertical="center"/>
    </xf>
    <xf numFmtId="0" fontId="12" fillId="0" borderId="0" xfId="0" applyFont="1" applyFill="1" applyBorder="1">
      <alignment vertical="center"/>
    </xf>
    <xf numFmtId="0" fontId="4" fillId="0" borderId="0" xfId="0" applyFont="1" applyFill="1" applyBorder="1">
      <alignment vertical="center"/>
    </xf>
    <xf numFmtId="0" fontId="3" fillId="0" borderId="0" xfId="0" applyFont="1" applyFill="1" applyBorder="1" applyAlignment="1">
      <alignment vertical="center" wrapText="1"/>
    </xf>
    <xf numFmtId="0" fontId="4" fillId="0" borderId="0" xfId="0" applyFont="1" applyFill="1" applyBorder="1" applyAlignment="1">
      <alignment horizontal="lef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Alignment="1"/>
    <xf numFmtId="0" fontId="21" fillId="0" borderId="0" xfId="0" applyFont="1" applyFill="1">
      <alignment vertical="center"/>
    </xf>
    <xf numFmtId="0" fontId="6" fillId="0" borderId="0" xfId="5" applyFont="1" applyFill="1">
      <alignment vertical="center"/>
    </xf>
    <xf numFmtId="0" fontId="3" fillId="0" borderId="0" xfId="12" applyFont="1" applyFill="1"/>
    <xf numFmtId="0" fontId="3" fillId="0" borderId="0" xfId="12" applyFont="1" applyFill="1" applyBorder="1"/>
    <xf numFmtId="0" fontId="4" fillId="0" borderId="0" xfId="12" applyFont="1" applyFill="1" applyAlignment="1">
      <alignment horizontal="left" vertical="center"/>
    </xf>
    <xf numFmtId="0" fontId="4" fillId="0" borderId="0" xfId="12" applyFont="1" applyFill="1"/>
    <xf numFmtId="0" fontId="4" fillId="0" borderId="0" xfId="14" applyFont="1" applyFill="1"/>
    <xf numFmtId="0" fontId="3" fillId="0" borderId="0" xfId="14" applyFont="1" applyFill="1" applyAlignment="1">
      <alignment vertical="center"/>
    </xf>
    <xf numFmtId="0" fontId="3" fillId="0" borderId="0" xfId="14" applyFont="1" applyFill="1" applyAlignment="1">
      <alignment vertical="center" wrapText="1"/>
    </xf>
    <xf numFmtId="0" fontId="3" fillId="0" borderId="0" xfId="12" applyFont="1" applyFill="1" applyAlignment="1">
      <alignment wrapText="1"/>
    </xf>
    <xf numFmtId="0" fontId="3" fillId="2" borderId="1" xfId="0" applyFont="1" applyFill="1" applyBorder="1" applyAlignment="1">
      <alignment horizontal="center" vertical="center"/>
    </xf>
    <xf numFmtId="0" fontId="3" fillId="0" borderId="13" xfId="0" applyFont="1" applyFill="1" applyBorder="1" applyAlignment="1">
      <alignment vertical="center"/>
    </xf>
    <xf numFmtId="0" fontId="3" fillId="2" borderId="16" xfId="8" applyFont="1" applyFill="1" applyBorder="1" applyAlignment="1">
      <alignment horizontal="center" vertical="center" wrapText="1" shrinkToFit="1" readingOrder="1"/>
    </xf>
    <xf numFmtId="0" fontId="14" fillId="0" borderId="0" xfId="0" applyFont="1" applyFill="1" applyBorder="1">
      <alignment vertical="center"/>
    </xf>
    <xf numFmtId="0" fontId="14" fillId="0" borderId="0" xfId="0" applyFont="1" applyFill="1" applyAlignment="1">
      <alignment horizontal="center" vertical="center"/>
    </xf>
    <xf numFmtId="0" fontId="14" fillId="0" borderId="0" xfId="13" applyFont="1" applyFill="1" applyAlignment="1">
      <alignment horizontal="center" vertical="center"/>
    </xf>
    <xf numFmtId="0" fontId="15"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13" applyFont="1" applyFill="1" applyAlignment="1">
      <alignment vertical="center"/>
    </xf>
    <xf numFmtId="0" fontId="34" fillId="0" borderId="0" xfId="0" applyFont="1" applyFill="1" applyAlignment="1">
      <alignment vertical="center"/>
    </xf>
    <xf numFmtId="0" fontId="3" fillId="0" borderId="0"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3" fillId="0" borderId="0" xfId="0" applyFont="1" applyFill="1" applyBorder="1" applyAlignment="1">
      <alignment vertical="center" textRotation="255"/>
    </xf>
    <xf numFmtId="0" fontId="21" fillId="0" borderId="0" xfId="0" applyFont="1" applyFill="1" applyAlignment="1">
      <alignment vertical="center"/>
    </xf>
    <xf numFmtId="0" fontId="3" fillId="0" borderId="0" xfId="0" applyFont="1" applyFill="1" applyBorder="1" applyAlignment="1">
      <alignment horizontal="left" vertical="center"/>
    </xf>
    <xf numFmtId="0" fontId="5" fillId="0" borderId="0" xfId="0" applyFont="1" applyFill="1" applyBorder="1">
      <alignment vertical="center"/>
    </xf>
    <xf numFmtId="0" fontId="21" fillId="0" borderId="0" xfId="0" applyFont="1" applyFill="1" applyBorder="1" applyAlignment="1">
      <alignment vertical="center"/>
    </xf>
    <xf numFmtId="0" fontId="3" fillId="0" borderId="0" xfId="0" applyFont="1" applyFill="1" applyBorder="1" applyAlignment="1">
      <alignment horizontal="left" vertical="center" wrapText="1"/>
    </xf>
    <xf numFmtId="0" fontId="6" fillId="0" borderId="0" xfId="0" applyFont="1" applyFill="1" applyAlignment="1">
      <alignment horizontal="left" vertical="center" indent="1"/>
    </xf>
    <xf numFmtId="0" fontId="3" fillId="0" borderId="17" xfId="0" applyFont="1" applyFill="1" applyBorder="1" applyAlignment="1">
      <alignment horizontal="left" vertical="center"/>
    </xf>
    <xf numFmtId="178" fontId="9" fillId="0" borderId="18" xfId="1" applyNumberFormat="1" applyFont="1" applyFill="1" applyBorder="1" applyAlignment="1">
      <alignment horizontal="right" vertical="center" wrapText="1"/>
    </xf>
    <xf numFmtId="0" fontId="3" fillId="0" borderId="18" xfId="0" applyFont="1" applyFill="1" applyBorder="1" applyAlignment="1">
      <alignment horizontal="center" vertical="center" wrapText="1"/>
    </xf>
    <xf numFmtId="179" fontId="9" fillId="0" borderId="18" xfId="0" applyNumberFormat="1" applyFont="1" applyFill="1" applyBorder="1" applyAlignment="1">
      <alignment vertical="center" wrapText="1" shrinkToFit="1"/>
    </xf>
    <xf numFmtId="0" fontId="3" fillId="0" borderId="18" xfId="0" applyFont="1" applyFill="1" applyBorder="1">
      <alignment vertical="center"/>
    </xf>
    <xf numFmtId="0" fontId="3" fillId="0" borderId="19" xfId="0" applyFont="1" applyFill="1" applyBorder="1">
      <alignment vertical="center"/>
    </xf>
    <xf numFmtId="0" fontId="12" fillId="0" borderId="21" xfId="0" applyFont="1" applyFill="1" applyBorder="1">
      <alignment vertical="center"/>
    </xf>
    <xf numFmtId="0" fontId="12" fillId="0" borderId="22" xfId="0" applyFont="1" applyFill="1" applyBorder="1">
      <alignment vertical="center"/>
    </xf>
    <xf numFmtId="0" fontId="12" fillId="0" borderId="24" xfId="0" applyFont="1" applyFill="1" applyBorder="1">
      <alignment vertical="center"/>
    </xf>
    <xf numFmtId="180" fontId="9" fillId="0" borderId="0" xfId="0" applyNumberFormat="1" applyFont="1" applyFill="1" applyBorder="1" applyAlignment="1">
      <alignment horizontal="center" vertical="center"/>
    </xf>
    <xf numFmtId="0" fontId="6" fillId="0" borderId="0" xfId="0" applyFont="1" applyFill="1" applyBorder="1" applyAlignment="1">
      <alignment horizontal="right" vertical="center"/>
    </xf>
    <xf numFmtId="0" fontId="3" fillId="0" borderId="0" xfId="13" applyFont="1" applyFill="1" applyAlignment="1">
      <alignment vertical="center"/>
    </xf>
    <xf numFmtId="0" fontId="3" fillId="0" borderId="5" xfId="13" quotePrefix="1" applyFont="1" applyFill="1" applyBorder="1" applyAlignment="1">
      <alignment vertical="center"/>
    </xf>
    <xf numFmtId="0" fontId="3" fillId="0" borderId="16" xfId="13" quotePrefix="1" applyFont="1" applyFill="1" applyBorder="1" applyAlignment="1">
      <alignment vertical="center"/>
    </xf>
    <xf numFmtId="0" fontId="3" fillId="0" borderId="10" xfId="13" quotePrefix="1" applyFont="1" applyFill="1" applyBorder="1" applyAlignment="1">
      <alignment vertical="center"/>
    </xf>
    <xf numFmtId="0" fontId="3" fillId="0" borderId="8" xfId="13" quotePrefix="1" applyFont="1" applyFill="1" applyBorder="1" applyAlignment="1">
      <alignment vertical="center"/>
    </xf>
    <xf numFmtId="0" fontId="3" fillId="0" borderId="3" xfId="13" quotePrefix="1" applyFont="1" applyFill="1" applyBorder="1" applyAlignment="1">
      <alignment vertical="center"/>
    </xf>
    <xf numFmtId="38" fontId="3" fillId="0" borderId="0" xfId="1" applyFont="1" applyFill="1" applyBorder="1" applyAlignment="1">
      <alignment vertical="center"/>
    </xf>
    <xf numFmtId="38" fontId="3" fillId="0" borderId="0" xfId="1" applyFont="1" applyFill="1" applyBorder="1" applyAlignment="1">
      <alignment horizontal="center" vertical="center"/>
    </xf>
    <xf numFmtId="0" fontId="10" fillId="0" borderId="0" xfId="0" applyFont="1" applyFill="1" applyAlignment="1">
      <alignment vertical="center"/>
    </xf>
    <xf numFmtId="0" fontId="4" fillId="0" borderId="0" xfId="0" applyFont="1" applyFill="1" applyBorder="1" applyAlignment="1"/>
    <xf numFmtId="177" fontId="6" fillId="0" borderId="0" xfId="0" applyNumberFormat="1" applyFont="1" applyFill="1" applyBorder="1" applyAlignment="1">
      <alignment horizontal="center"/>
    </xf>
    <xf numFmtId="0" fontId="6" fillId="0" borderId="0" xfId="0" applyFont="1" applyFill="1" applyBorder="1" applyAlignment="1">
      <alignment horizontal="center"/>
    </xf>
    <xf numFmtId="0" fontId="21" fillId="0" borderId="0" xfId="13" applyFont="1" applyFill="1" applyBorder="1" applyAlignment="1">
      <alignment horizontal="left" vertical="center"/>
    </xf>
    <xf numFmtId="0" fontId="5" fillId="0" borderId="0" xfId="0" applyFont="1" applyFill="1" applyBorder="1" applyAlignment="1">
      <alignment horizontal="center" vertical="center" textRotation="255"/>
    </xf>
    <xf numFmtId="0" fontId="21" fillId="0" borderId="0" xfId="0" applyFont="1" applyFill="1" applyBorder="1" applyAlignment="1">
      <alignment vertical="center" wrapText="1"/>
    </xf>
    <xf numFmtId="0" fontId="7" fillId="0" borderId="0" xfId="0" applyFont="1" applyFill="1" applyAlignment="1">
      <alignment horizontal="left" vertical="center"/>
    </xf>
    <xf numFmtId="0" fontId="7" fillId="0" borderId="0" xfId="0" applyFont="1" applyFill="1">
      <alignment vertical="center"/>
    </xf>
    <xf numFmtId="0" fontId="6" fillId="0" borderId="0" xfId="0" applyFont="1" applyFill="1" applyAlignment="1">
      <alignment horizontal="left"/>
    </xf>
    <xf numFmtId="0" fontId="3" fillId="0" borderId="12" xfId="13" quotePrefix="1" applyFont="1" applyFill="1" applyBorder="1" applyAlignment="1">
      <alignment vertical="center"/>
    </xf>
    <xf numFmtId="0" fontId="6" fillId="0" borderId="0" xfId="5" applyFont="1" applyFill="1" applyBorder="1" applyAlignment="1">
      <alignment horizontal="left" wrapText="1"/>
    </xf>
    <xf numFmtId="0" fontId="6" fillId="0" borderId="0" xfId="5" applyFont="1" applyFill="1" applyBorder="1" applyAlignment="1">
      <alignment horizontal="left"/>
    </xf>
    <xf numFmtId="0" fontId="6" fillId="0" borderId="0" xfId="5" applyFont="1" applyFill="1" applyBorder="1" applyAlignment="1">
      <alignment vertical="center"/>
    </xf>
    <xf numFmtId="0" fontId="21" fillId="0" borderId="0" xfId="12" applyFont="1" applyFill="1" applyBorder="1" applyAlignment="1">
      <alignment horizontal="left" vertical="center"/>
    </xf>
    <xf numFmtId="0" fontId="3" fillId="0" borderId="0" xfId="12" applyFont="1" applyFill="1" applyBorder="1" applyAlignment="1">
      <alignment horizontal="left" vertical="center" wrapText="1"/>
    </xf>
    <xf numFmtId="0" fontId="3" fillId="0" borderId="0" xfId="12" applyFont="1" applyFill="1" applyBorder="1" applyAlignment="1">
      <alignment horizontal="center" vertical="center"/>
    </xf>
    <xf numFmtId="38" fontId="9" fillId="0" borderId="0" xfId="2" applyFont="1" applyFill="1" applyBorder="1" applyAlignment="1">
      <alignment vertical="center"/>
    </xf>
    <xf numFmtId="38" fontId="3" fillId="0" borderId="0" xfId="2" applyFont="1" applyFill="1" applyBorder="1" applyAlignment="1">
      <alignment vertical="center"/>
    </xf>
    <xf numFmtId="0" fontId="3" fillId="0" borderId="0" xfId="12" applyFont="1" applyFill="1" applyBorder="1" applyAlignment="1">
      <alignment vertical="center"/>
    </xf>
    <xf numFmtId="0" fontId="4" fillId="0" borderId="0" xfId="8" applyFont="1" applyFill="1"/>
    <xf numFmtId="182" fontId="11" fillId="0" borderId="13" xfId="8" applyNumberFormat="1" applyFont="1" applyFill="1" applyBorder="1" applyAlignment="1">
      <alignment horizontal="left" vertical="center"/>
    </xf>
    <xf numFmtId="0" fontId="3" fillId="0" borderId="0" xfId="8" applyFont="1" applyFill="1" applyBorder="1" applyAlignment="1">
      <alignment horizontal="right"/>
    </xf>
    <xf numFmtId="182" fontId="11" fillId="0" borderId="0" xfId="8" applyNumberFormat="1" applyFont="1" applyFill="1" applyBorder="1" applyAlignment="1">
      <alignment horizontal="left" vertical="center"/>
    </xf>
    <xf numFmtId="0" fontId="4" fillId="0" borderId="0" xfId="14" applyFont="1" applyFill="1" applyBorder="1" applyAlignment="1">
      <alignment horizontal="left" vertical="center" wrapText="1"/>
    </xf>
    <xf numFmtId="0" fontId="3" fillId="0" borderId="0" xfId="8" applyFont="1" applyFill="1" applyBorder="1" applyAlignment="1">
      <alignment horizontal="center" vertical="center" shrinkToFit="1"/>
    </xf>
    <xf numFmtId="0" fontId="4" fillId="0" borderId="0" xfId="8" applyFont="1" applyFill="1" applyBorder="1" applyAlignment="1">
      <alignment horizontal="center" vertical="center"/>
    </xf>
    <xf numFmtId="0" fontId="4" fillId="0" borderId="0" xfId="8" applyFont="1" applyFill="1" applyBorder="1" applyAlignment="1">
      <alignment horizontal="center" vertical="center" wrapText="1"/>
    </xf>
    <xf numFmtId="176" fontId="4" fillId="0" borderId="0" xfId="8" applyNumberFormat="1" applyFont="1" applyFill="1" applyBorder="1" applyAlignment="1">
      <alignment horizontal="center" vertical="center" shrinkToFit="1" readingOrder="1"/>
    </xf>
    <xf numFmtId="0" fontId="4" fillId="0" borderId="0" xfId="8" applyFont="1" applyFill="1" applyBorder="1" applyAlignment="1">
      <alignment vertical="center" wrapText="1" shrinkToFit="1" readingOrder="1"/>
    </xf>
    <xf numFmtId="0" fontId="4" fillId="0" borderId="0" xfId="8" applyFont="1" applyFill="1" applyBorder="1" applyAlignment="1">
      <alignment horizontal="center" vertical="center" shrinkToFit="1"/>
    </xf>
    <xf numFmtId="38" fontId="4" fillId="0" borderId="0" xfId="1" applyFont="1" applyFill="1" applyBorder="1" applyAlignment="1">
      <alignment horizontal="right" vertical="center" shrinkToFit="1" readingOrder="1"/>
    </xf>
    <xf numFmtId="38" fontId="4" fillId="0" borderId="0" xfId="1" applyFont="1" applyFill="1" applyBorder="1" applyAlignment="1">
      <alignment horizontal="right" vertical="center" wrapText="1"/>
    </xf>
    <xf numFmtId="0" fontId="3" fillId="0" borderId="0" xfId="14" applyFont="1" applyFill="1" applyAlignment="1"/>
    <xf numFmtId="0" fontId="21" fillId="0" borderId="1" xfId="14" applyFont="1" applyFill="1" applyBorder="1" applyAlignment="1">
      <alignment horizontal="center" vertical="center" wrapText="1" shrinkToFit="1"/>
    </xf>
    <xf numFmtId="0" fontId="21" fillId="0" borderId="1" xfId="14" applyFont="1" applyFill="1" applyBorder="1" applyAlignment="1">
      <alignment horizontal="center" vertical="center" shrinkToFit="1"/>
    </xf>
    <xf numFmtId="0" fontId="21" fillId="0" borderId="3" xfId="14" applyFont="1" applyFill="1" applyBorder="1" applyAlignment="1">
      <alignment horizontal="center" vertical="center" wrapText="1" shrinkToFit="1"/>
    </xf>
    <xf numFmtId="0" fontId="4" fillId="2" borderId="71" xfId="12" applyFont="1" applyFill="1" applyBorder="1" applyAlignment="1">
      <alignment horizontal="center" vertical="center"/>
    </xf>
    <xf numFmtId="0" fontId="4" fillId="2" borderId="72" xfId="12" applyFont="1" applyFill="1" applyBorder="1" applyAlignment="1">
      <alignment horizontal="center" vertical="center" wrapText="1"/>
    </xf>
    <xf numFmtId="0" fontId="4" fillId="2" borderId="73" xfId="12" applyFont="1" applyFill="1" applyBorder="1" applyAlignment="1">
      <alignment horizontal="center" vertical="center" wrapText="1" shrinkToFit="1"/>
    </xf>
    <xf numFmtId="0" fontId="4" fillId="2" borderId="74" xfId="12" applyFont="1" applyFill="1" applyBorder="1" applyAlignment="1">
      <alignment horizontal="center" vertical="center" wrapText="1"/>
    </xf>
    <xf numFmtId="0" fontId="4" fillId="2" borderId="73" xfId="12" applyFont="1" applyFill="1" applyBorder="1" applyAlignment="1">
      <alignment horizontal="center" vertical="center" wrapText="1"/>
    </xf>
    <xf numFmtId="0" fontId="3" fillId="2" borderId="1" xfId="14" applyFont="1" applyFill="1" applyBorder="1" applyAlignment="1">
      <alignment horizontal="center" vertical="center" wrapText="1"/>
    </xf>
    <xf numFmtId="0" fontId="6" fillId="0" borderId="0" xfId="5" applyFont="1" applyFill="1" applyBorder="1">
      <alignment vertical="center"/>
    </xf>
    <xf numFmtId="0" fontId="19" fillId="0" borderId="0" xfId="8" applyFont="1" applyFill="1" applyBorder="1" applyAlignment="1">
      <alignment horizontal="right" vertical="center"/>
    </xf>
    <xf numFmtId="182" fontId="19" fillId="0" borderId="0" xfId="8" applyNumberFormat="1" applyFont="1" applyFill="1" applyBorder="1" applyAlignment="1">
      <alignment horizontal="left"/>
    </xf>
    <xf numFmtId="0" fontId="3" fillId="2" borderId="1" xfId="0" applyFont="1" applyFill="1" applyBorder="1" applyAlignment="1">
      <alignment horizontal="center" vertical="center"/>
    </xf>
    <xf numFmtId="0" fontId="36" fillId="0" borderId="0" xfId="0" applyFont="1" applyFill="1" applyAlignment="1">
      <alignment vertical="center"/>
    </xf>
    <xf numFmtId="0" fontId="30" fillId="0" borderId="0" xfId="4" applyFont="1" applyAlignment="1">
      <alignment vertical="center" wrapText="1"/>
    </xf>
    <xf numFmtId="0" fontId="32" fillId="0" borderId="0" xfId="4" applyFont="1" applyAlignment="1">
      <alignment vertical="center" wrapText="1"/>
    </xf>
    <xf numFmtId="0" fontId="30" fillId="0" borderId="0" xfId="4" applyFont="1" applyAlignment="1">
      <alignment horizontal="left" vertical="center" wrapText="1"/>
    </xf>
    <xf numFmtId="0" fontId="27" fillId="0" borderId="0" xfId="4" applyAlignment="1">
      <alignment vertical="center" wrapText="1"/>
    </xf>
    <xf numFmtId="0" fontId="27" fillId="0" borderId="0" xfId="4" applyFont="1">
      <alignment vertical="center"/>
    </xf>
    <xf numFmtId="0" fontId="4" fillId="2" borderId="1" xfId="0" applyFont="1" applyFill="1" applyBorder="1" applyAlignment="1">
      <alignment horizontal="center" vertical="center"/>
    </xf>
    <xf numFmtId="190" fontId="3" fillId="0" borderId="0" xfId="0" applyNumberFormat="1" applyFont="1" applyFill="1" applyBorder="1" applyAlignment="1">
      <alignment vertical="center"/>
    </xf>
    <xf numFmtId="0" fontId="4" fillId="7" borderId="4" xfId="0" applyFont="1" applyFill="1" applyBorder="1" applyAlignment="1">
      <alignment horizontal="center" vertical="center"/>
    </xf>
    <xf numFmtId="0" fontId="4" fillId="7" borderId="1" xfId="0" applyFont="1" applyFill="1" applyBorder="1" applyAlignment="1">
      <alignment horizontal="center" vertical="center"/>
    </xf>
    <xf numFmtId="181" fontId="4" fillId="7" borderId="4" xfId="0" applyNumberFormat="1" applyFont="1" applyFill="1" applyBorder="1" applyAlignment="1">
      <alignment horizontal="center" vertical="center" wrapText="1"/>
    </xf>
    <xf numFmtId="0" fontId="4" fillId="7" borderId="3" xfId="0" applyFont="1" applyFill="1" applyBorder="1" applyAlignment="1">
      <alignment horizontal="center" vertical="center"/>
    </xf>
    <xf numFmtId="0" fontId="4" fillId="7" borderId="1" xfId="0" applyFont="1" applyFill="1" applyBorder="1" applyAlignment="1">
      <alignment horizontal="center" vertical="center"/>
    </xf>
    <xf numFmtId="184" fontId="4" fillId="8" borderId="76" xfId="12" applyNumberFormat="1" applyFont="1" applyFill="1" applyBorder="1" applyAlignment="1">
      <alignment horizontal="center" vertical="center"/>
    </xf>
    <xf numFmtId="0" fontId="4" fillId="8" borderId="0" xfId="12" applyNumberFormat="1" applyFont="1" applyFill="1" applyBorder="1" applyAlignment="1">
      <alignment vertical="center" shrinkToFit="1"/>
    </xf>
    <xf numFmtId="0" fontId="25" fillId="8" borderId="35" xfId="12" applyFont="1" applyFill="1" applyBorder="1" applyAlignment="1">
      <alignment horizontal="center" vertical="center" wrapText="1" shrinkToFit="1"/>
    </xf>
    <xf numFmtId="183" fontId="4" fillId="8" borderId="32" xfId="12" applyNumberFormat="1" applyFont="1" applyFill="1" applyBorder="1" applyAlignment="1">
      <alignment horizontal="center" vertical="center"/>
    </xf>
    <xf numFmtId="184" fontId="4" fillId="8" borderId="12" xfId="12" applyNumberFormat="1" applyFont="1" applyFill="1" applyBorder="1" applyAlignment="1">
      <alignment horizontal="center" vertical="center"/>
    </xf>
    <xf numFmtId="0" fontId="37" fillId="8" borderId="0" xfId="12" applyFont="1" applyFill="1" applyBorder="1" applyAlignment="1">
      <alignment vertical="center"/>
    </xf>
    <xf numFmtId="0" fontId="4" fillId="7" borderId="1" xfId="0" applyFont="1" applyFill="1" applyBorder="1" applyAlignment="1">
      <alignment horizontal="center" vertical="center"/>
    </xf>
    <xf numFmtId="181" fontId="3" fillId="0" borderId="0" xfId="0" applyNumberFormat="1" applyFont="1" applyFill="1">
      <alignment vertical="center"/>
    </xf>
    <xf numFmtId="0" fontId="21" fillId="0" borderId="0" xfId="12" applyFont="1" applyFill="1" applyBorder="1" applyAlignment="1">
      <alignment horizontal="left" vertical="center" wrapText="1"/>
    </xf>
    <xf numFmtId="0" fontId="9" fillId="0" borderId="0" xfId="0" applyFont="1" applyFill="1" applyAlignment="1">
      <alignment horizontal="left" vertical="center"/>
    </xf>
    <xf numFmtId="0" fontId="20" fillId="0" borderId="0" xfId="5" applyFont="1" applyFill="1" applyBorder="1" applyAlignment="1">
      <alignment horizontal="right" vertical="center"/>
    </xf>
    <xf numFmtId="0" fontId="20" fillId="0" borderId="0" xfId="5" applyFont="1" applyFill="1" applyBorder="1" applyAlignment="1">
      <alignment horizontal="left" vertical="center"/>
    </xf>
    <xf numFmtId="0" fontId="3" fillId="0" borderId="6" xfId="0" applyFont="1" applyFill="1" applyBorder="1" applyAlignment="1">
      <alignment vertical="center"/>
    </xf>
    <xf numFmtId="0" fontId="3" fillId="0" borderId="6" xfId="0" applyFont="1" applyFill="1" applyBorder="1" applyAlignment="1">
      <alignment horizontal="center" vertical="center" textRotation="255"/>
    </xf>
    <xf numFmtId="0" fontId="35" fillId="0" borderId="6" xfId="4" applyFont="1" applyFill="1" applyBorder="1">
      <alignment vertical="center"/>
    </xf>
    <xf numFmtId="0" fontId="4" fillId="0" borderId="6" xfId="0" applyFont="1" applyFill="1" applyBorder="1" applyAlignment="1">
      <alignment horizontal="center" vertical="center"/>
    </xf>
    <xf numFmtId="0" fontId="3" fillId="0" borderId="13" xfId="0" applyFont="1" applyFill="1" applyBorder="1" applyAlignment="1">
      <alignment horizontal="center" vertical="center" textRotation="255"/>
    </xf>
    <xf numFmtId="0" fontId="35" fillId="0" borderId="13" xfId="4" applyFont="1" applyFill="1" applyBorder="1">
      <alignment vertical="center"/>
    </xf>
    <xf numFmtId="0" fontId="4" fillId="0" borderId="13" xfId="0" applyFont="1" applyFill="1" applyBorder="1" applyAlignment="1">
      <alignment horizontal="center" vertical="center"/>
    </xf>
    <xf numFmtId="0" fontId="3" fillId="2" borderId="70" xfId="12" applyFont="1" applyFill="1" applyBorder="1" applyAlignment="1">
      <alignment horizontal="center" vertical="center" wrapText="1"/>
    </xf>
    <xf numFmtId="0" fontId="4" fillId="7" borderId="1" xfId="0" applyFont="1" applyFill="1" applyBorder="1" applyAlignment="1">
      <alignment horizontal="center" vertical="center"/>
    </xf>
    <xf numFmtId="0" fontId="4" fillId="7" borderId="3" xfId="0" applyFont="1" applyFill="1" applyBorder="1" applyAlignment="1">
      <alignment horizontal="center" vertical="center"/>
    </xf>
    <xf numFmtId="0" fontId="3" fillId="0" borderId="10" xfId="0" applyFont="1" applyFill="1" applyBorder="1" applyAlignment="1">
      <alignment vertical="center"/>
    </xf>
    <xf numFmtId="0" fontId="3" fillId="2" borderId="1" xfId="0" applyFont="1" applyFill="1" applyBorder="1" applyAlignment="1">
      <alignment horizontal="center" vertical="center"/>
    </xf>
    <xf numFmtId="0" fontId="3" fillId="0" borderId="10" xfId="0" applyFont="1" applyFill="1" applyBorder="1" applyAlignment="1">
      <alignment vertical="center" wrapText="1"/>
    </xf>
    <xf numFmtId="181" fontId="4" fillId="7" borderId="14" xfId="0" applyNumberFormat="1"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41" xfId="0" applyFont="1" applyFill="1" applyBorder="1" applyAlignment="1">
      <alignment vertical="center"/>
    </xf>
    <xf numFmtId="0" fontId="3" fillId="2" borderId="43" xfId="0" applyFont="1" applyFill="1" applyBorder="1" applyAlignment="1">
      <alignment horizontal="center" vertical="center" wrapText="1"/>
    </xf>
    <xf numFmtId="0" fontId="4" fillId="7" borderId="16" xfId="0" applyFont="1" applyFill="1" applyBorder="1" applyAlignment="1">
      <alignment horizontal="center" vertical="center"/>
    </xf>
    <xf numFmtId="0" fontId="4" fillId="7" borderId="1" xfId="0" applyFont="1" applyFill="1" applyBorder="1" applyAlignment="1">
      <alignment horizontal="center" vertical="center"/>
    </xf>
    <xf numFmtId="0" fontId="5" fillId="3" borderId="0" xfId="0" applyFont="1" applyFill="1" applyBorder="1" applyAlignment="1">
      <alignment vertical="center" wrapText="1"/>
    </xf>
    <xf numFmtId="0" fontId="3" fillId="0" borderId="13" xfId="0" applyFont="1" applyFill="1" applyBorder="1" applyAlignment="1">
      <alignment vertical="center" wrapText="1"/>
    </xf>
    <xf numFmtId="0" fontId="4" fillId="7" borderId="2" xfId="0" applyFont="1" applyFill="1" applyBorder="1" applyAlignment="1">
      <alignment horizontal="center" vertical="center"/>
    </xf>
    <xf numFmtId="0" fontId="3" fillId="0" borderId="6" xfId="0" applyFont="1" applyFill="1" applyBorder="1" applyAlignment="1">
      <alignment vertical="center" wrapText="1"/>
    </xf>
    <xf numFmtId="0" fontId="4" fillId="0" borderId="22" xfId="0" applyFont="1" applyFill="1" applyBorder="1">
      <alignment vertical="center"/>
    </xf>
    <xf numFmtId="0" fontId="4" fillId="8" borderId="0" xfId="12" applyFont="1" applyFill="1" applyBorder="1" applyAlignment="1">
      <alignment vertical="center"/>
    </xf>
    <xf numFmtId="0" fontId="18" fillId="0" borderId="6" xfId="13" applyFont="1" applyFill="1" applyBorder="1" applyAlignment="1">
      <alignment horizontal="center" vertical="center" textRotation="255" wrapText="1"/>
    </xf>
    <xf numFmtId="0" fontId="18" fillId="0" borderId="0" xfId="13" applyFont="1" applyFill="1" applyBorder="1" applyAlignment="1">
      <alignment horizontal="center" vertical="center" textRotation="255" wrapText="1"/>
    </xf>
    <xf numFmtId="0" fontId="35" fillId="0" borderId="6" xfId="0" applyFont="1" applyFill="1" applyBorder="1" applyAlignment="1">
      <alignment vertical="center"/>
    </xf>
    <xf numFmtId="0" fontId="37" fillId="0" borderId="0" xfId="0" applyFont="1" applyFill="1" applyBorder="1" applyAlignment="1">
      <alignment vertical="center"/>
    </xf>
    <xf numFmtId="0" fontId="3" fillId="0" borderId="12" xfId="0" applyFont="1" applyFill="1" applyBorder="1" applyAlignment="1">
      <alignment horizontal="center" vertical="center"/>
    </xf>
    <xf numFmtId="0" fontId="3" fillId="0" borderId="12" xfId="0" applyFont="1" applyFill="1" applyBorder="1" applyAlignment="1">
      <alignment vertical="center"/>
    </xf>
    <xf numFmtId="0" fontId="3" fillId="9" borderId="80" xfId="12" applyFont="1" applyFill="1" applyBorder="1" applyAlignment="1">
      <alignment horizontal="center" vertical="center"/>
    </xf>
    <xf numFmtId="0" fontId="31" fillId="5" borderId="1" xfId="4" applyFont="1" applyFill="1" applyBorder="1" applyAlignment="1">
      <alignment horizontal="center" vertical="center" wrapText="1"/>
    </xf>
    <xf numFmtId="0" fontId="38" fillId="0" borderId="1" xfId="4" applyFont="1" applyBorder="1" applyAlignment="1">
      <alignment vertical="center" wrapText="1"/>
    </xf>
    <xf numFmtId="0" fontId="39" fillId="5" borderId="1" xfId="4" applyFont="1" applyFill="1" applyBorder="1" applyAlignment="1">
      <alignment horizontal="center" vertical="center" wrapText="1"/>
    </xf>
    <xf numFmtId="0" fontId="39" fillId="5" borderId="1" xfId="4" applyNumberFormat="1" applyFont="1" applyFill="1" applyBorder="1" applyAlignment="1">
      <alignment horizontal="center" vertical="center" wrapText="1"/>
    </xf>
    <xf numFmtId="0" fontId="31" fillId="5" borderId="16" xfId="4" applyFont="1" applyFill="1" applyBorder="1" applyAlignment="1">
      <alignment horizontal="center" vertical="center" wrapText="1"/>
    </xf>
    <xf numFmtId="0" fontId="40" fillId="0" borderId="1" xfId="4" applyFont="1" applyBorder="1" applyAlignment="1">
      <alignment horizontal="center" vertical="center" wrapText="1"/>
    </xf>
    <xf numFmtId="0" fontId="39" fillId="0" borderId="1" xfId="4" applyFont="1" applyBorder="1" applyAlignment="1">
      <alignment horizontal="center" vertical="center" wrapText="1"/>
    </xf>
    <xf numFmtId="0" fontId="40" fillId="0" borderId="8" xfId="4" applyFont="1" applyBorder="1" applyAlignment="1">
      <alignment vertical="center" wrapText="1"/>
    </xf>
    <xf numFmtId="0" fontId="40" fillId="0" borderId="45" xfId="4" applyFont="1" applyBorder="1" applyAlignment="1">
      <alignment vertical="center" wrapText="1"/>
    </xf>
    <xf numFmtId="0" fontId="39" fillId="0" borderId="1" xfId="4" applyFont="1" applyBorder="1" applyAlignment="1">
      <alignment horizontal="left" vertical="center" wrapText="1"/>
    </xf>
    <xf numFmtId="0" fontId="39" fillId="0" borderId="4" xfId="4" applyFont="1" applyBorder="1" applyAlignment="1">
      <alignment horizontal="left" vertical="center" wrapText="1"/>
    </xf>
    <xf numFmtId="0" fontId="40" fillId="0" borderId="1" xfId="4" applyFont="1" applyBorder="1" applyAlignment="1">
      <alignment vertical="center" wrapText="1"/>
    </xf>
    <xf numFmtId="0" fontId="40" fillId="0" borderId="46" xfId="4" applyFont="1" applyBorder="1" applyAlignment="1">
      <alignment vertical="center" wrapText="1"/>
    </xf>
    <xf numFmtId="0" fontId="40" fillId="0" borderId="47" xfId="4" applyFont="1" applyBorder="1" applyAlignment="1">
      <alignment vertical="center" wrapText="1"/>
    </xf>
    <xf numFmtId="0" fontId="40" fillId="0" borderId="48" xfId="4" applyFont="1" applyBorder="1" applyAlignment="1">
      <alignment vertical="center" wrapText="1"/>
    </xf>
    <xf numFmtId="0" fontId="39" fillId="0" borderId="3" xfId="4" applyFont="1" applyBorder="1" applyAlignment="1">
      <alignment vertical="center" wrapText="1"/>
    </xf>
    <xf numFmtId="0" fontId="39" fillId="0" borderId="1" xfId="4" applyFont="1" applyBorder="1" applyAlignment="1">
      <alignment vertical="center" wrapText="1"/>
    </xf>
    <xf numFmtId="0" fontId="40" fillId="0" borderId="1" xfId="4" applyFont="1" applyBorder="1">
      <alignment vertical="center"/>
    </xf>
    <xf numFmtId="0" fontId="40" fillId="0" borderId="46" xfId="4" applyFont="1" applyBorder="1">
      <alignment vertical="center"/>
    </xf>
    <xf numFmtId="0" fontId="40" fillId="0" borderId="45" xfId="4" applyFont="1" applyBorder="1">
      <alignment vertical="center"/>
    </xf>
    <xf numFmtId="0" fontId="40" fillId="0" borderId="2" xfId="4" applyFont="1" applyBorder="1">
      <alignment vertical="center"/>
    </xf>
    <xf numFmtId="0" fontId="40" fillId="0" borderId="3" xfId="4" applyFont="1" applyBorder="1">
      <alignment vertical="center"/>
    </xf>
    <xf numFmtId="0" fontId="40" fillId="0" borderId="47" xfId="4" applyFont="1" applyBorder="1">
      <alignment vertical="center"/>
    </xf>
    <xf numFmtId="0" fontId="40" fillId="0" borderId="48" xfId="4" applyFont="1" applyBorder="1">
      <alignment vertical="center"/>
    </xf>
    <xf numFmtId="0" fontId="39" fillId="0" borderId="1" xfId="4" applyFont="1" applyBorder="1" applyAlignment="1">
      <alignment vertical="top" wrapText="1"/>
    </xf>
    <xf numFmtId="0" fontId="40" fillId="0" borderId="1" xfId="4" applyFont="1" applyBorder="1" applyAlignment="1">
      <alignment horizontal="center" vertical="center"/>
    </xf>
    <xf numFmtId="0" fontId="39" fillId="0" borderId="16" xfId="4" applyFont="1" applyBorder="1" applyAlignment="1">
      <alignment horizontal="center" vertical="center" wrapText="1"/>
    </xf>
    <xf numFmtId="0" fontId="39" fillId="0" borderId="0" xfId="4" applyFont="1" applyAlignment="1">
      <alignment vertical="center"/>
    </xf>
    <xf numFmtId="0" fontId="39" fillId="0" borderId="0" xfId="4" applyFont="1" applyAlignment="1">
      <alignment horizontal="left" vertical="center"/>
    </xf>
    <xf numFmtId="0" fontId="39" fillId="0" borderId="0" xfId="4" applyFont="1">
      <alignment vertical="center"/>
    </xf>
    <xf numFmtId="0" fontId="40" fillId="0" borderId="0" xfId="4" applyFont="1">
      <alignment vertical="center"/>
    </xf>
    <xf numFmtId="0" fontId="39" fillId="0" borderId="0" xfId="4" applyFont="1" applyAlignment="1">
      <alignment horizontal="left" vertical="center" indent="1"/>
    </xf>
    <xf numFmtId="0" fontId="39" fillId="0" borderId="0" xfId="4" applyFont="1" applyAlignment="1">
      <alignment vertical="center" wrapText="1"/>
    </xf>
    <xf numFmtId="0" fontId="39" fillId="0" borderId="0" xfId="4" applyFont="1" applyAlignment="1">
      <alignment horizontal="center" vertical="center"/>
    </xf>
    <xf numFmtId="0" fontId="39" fillId="0" borderId="1" xfId="4" applyFont="1" applyBorder="1" applyAlignment="1">
      <alignment vertical="center" wrapText="1" shrinkToFit="1"/>
    </xf>
    <xf numFmtId="0" fontId="39" fillId="0" borderId="5" xfId="4" applyFont="1" applyBorder="1" applyAlignment="1">
      <alignment horizontal="center" vertical="center" wrapText="1"/>
    </xf>
    <xf numFmtId="0" fontId="40" fillId="0" borderId="49" xfId="4" applyFont="1" applyBorder="1">
      <alignment vertical="center"/>
    </xf>
    <xf numFmtId="0" fontId="40" fillId="0" borderId="49" xfId="4" applyFont="1" applyBorder="1" applyAlignment="1">
      <alignment vertical="center" wrapText="1"/>
    </xf>
    <xf numFmtId="0" fontId="39" fillId="0" borderId="1" xfId="4" applyFont="1" applyBorder="1" applyAlignment="1">
      <alignment vertical="top"/>
    </xf>
    <xf numFmtId="0" fontId="39" fillId="5" borderId="16" xfId="4" applyFont="1" applyFill="1" applyBorder="1" applyAlignment="1">
      <alignment horizontal="center" vertical="center"/>
    </xf>
    <xf numFmtId="0" fontId="40" fillId="0" borderId="8" xfId="4" applyFont="1" applyBorder="1" applyAlignment="1">
      <alignment vertical="center"/>
    </xf>
    <xf numFmtId="0" fontId="39" fillId="0" borderId="1" xfId="4" applyFont="1" applyBorder="1" applyAlignment="1">
      <alignment horizontal="left" vertical="top"/>
    </xf>
    <xf numFmtId="0" fontId="39" fillId="5" borderId="1" xfId="4" applyFont="1" applyFill="1" applyBorder="1" applyAlignment="1">
      <alignment horizontal="center" vertical="center"/>
    </xf>
    <xf numFmtId="0" fontId="4" fillId="0" borderId="85" xfId="12" applyFont="1" applyFill="1" applyBorder="1" applyAlignment="1">
      <alignment vertical="center"/>
    </xf>
    <xf numFmtId="184" fontId="4" fillId="0" borderId="86" xfId="12" applyNumberFormat="1" applyFont="1" applyFill="1" applyBorder="1" applyAlignment="1">
      <alignment vertical="center"/>
    </xf>
    <xf numFmtId="0" fontId="4" fillId="0" borderId="87" xfId="12" applyFont="1" applyFill="1" applyBorder="1" applyAlignment="1">
      <alignment vertical="center"/>
    </xf>
    <xf numFmtId="0" fontId="3" fillId="0" borderId="88" xfId="12" applyFont="1" applyFill="1" applyBorder="1"/>
    <xf numFmtId="0" fontId="37" fillId="8" borderId="1" xfId="0" applyFont="1" applyFill="1" applyBorder="1" applyAlignment="1">
      <alignment vertical="center"/>
    </xf>
    <xf numFmtId="0" fontId="4" fillId="8" borderId="1" xfId="0" applyFont="1" applyFill="1" applyBorder="1">
      <alignment vertical="center"/>
    </xf>
    <xf numFmtId="0" fontId="4" fillId="0" borderId="0" xfId="5" applyFont="1" applyFill="1" applyBorder="1" applyAlignment="1">
      <alignment horizontal="right" vertical="center"/>
    </xf>
    <xf numFmtId="196" fontId="4" fillId="8" borderId="36" xfId="1" applyNumberFormat="1" applyFont="1" applyFill="1" applyBorder="1" applyAlignment="1">
      <alignment horizontal="right" vertical="center" shrinkToFit="1"/>
    </xf>
    <xf numFmtId="0" fontId="3" fillId="8" borderId="94" xfId="12" applyFont="1" applyFill="1" applyBorder="1" applyAlignment="1">
      <alignment horizontal="center" vertical="center"/>
    </xf>
    <xf numFmtId="0" fontId="19" fillId="0" borderId="13" xfId="12" applyFont="1" applyFill="1" applyBorder="1" applyAlignment="1">
      <alignment horizontal="right" vertical="center" wrapText="1" shrinkToFit="1"/>
    </xf>
    <xf numFmtId="0" fontId="37" fillId="8" borderId="4" xfId="0" applyFont="1" applyFill="1" applyBorder="1" applyAlignment="1">
      <alignment vertical="center"/>
    </xf>
    <xf numFmtId="193" fontId="3" fillId="7" borderId="16" xfId="0" applyNumberFormat="1" applyFont="1" applyFill="1" applyBorder="1" applyAlignment="1">
      <alignment horizontal="right" vertical="center"/>
    </xf>
    <xf numFmtId="0" fontId="37" fillId="8" borderId="16" xfId="0" applyFont="1" applyFill="1" applyBorder="1" applyAlignment="1">
      <alignment horizontal="right" vertical="center"/>
    </xf>
    <xf numFmtId="194" fontId="3" fillId="7" borderId="4" xfId="0" applyNumberFormat="1" applyFont="1" applyFill="1" applyBorder="1" applyAlignment="1">
      <alignment horizontal="right" vertical="center" shrinkToFit="1"/>
    </xf>
    <xf numFmtId="0" fontId="4" fillId="0" borderId="0" xfId="0" applyFont="1">
      <alignment vertical="center"/>
    </xf>
    <xf numFmtId="0" fontId="3" fillId="2" borderId="1" xfId="0" applyFont="1" applyFill="1" applyBorder="1" applyAlignment="1">
      <alignment horizontal="center" vertical="center"/>
    </xf>
    <xf numFmtId="0" fontId="22" fillId="0" borderId="0" xfId="0" applyFont="1" applyFill="1" applyBorder="1" applyAlignment="1">
      <alignment vertical="center" wrapText="1"/>
    </xf>
    <xf numFmtId="0" fontId="21" fillId="0" borderId="40" xfId="0" applyFont="1" applyBorder="1">
      <alignment vertical="center"/>
    </xf>
    <xf numFmtId="0" fontId="21" fillId="0" borderId="35" xfId="0" applyFont="1" applyBorder="1">
      <alignment vertical="center"/>
    </xf>
    <xf numFmtId="0" fontId="6" fillId="13" borderId="0" xfId="0" applyFont="1" applyFill="1">
      <alignment vertical="center"/>
    </xf>
    <xf numFmtId="0" fontId="4" fillId="13" borderId="0" xfId="0" applyFont="1" applyFill="1">
      <alignment vertical="center"/>
    </xf>
    <xf numFmtId="0" fontId="4" fillId="13" borderId="0" xfId="0" applyFont="1" applyFill="1" applyAlignment="1">
      <alignment vertical="center"/>
    </xf>
    <xf numFmtId="0" fontId="4" fillId="0" borderId="0" xfId="0" applyFont="1" applyBorder="1">
      <alignment vertical="center"/>
    </xf>
    <xf numFmtId="0" fontId="4" fillId="0" borderId="0" xfId="0" applyFont="1" applyAlignment="1">
      <alignment vertical="center"/>
    </xf>
    <xf numFmtId="0" fontId="4" fillId="0" borderId="134" xfId="0" applyFont="1" applyBorder="1">
      <alignment vertical="center"/>
    </xf>
    <xf numFmtId="0" fontId="4" fillId="0" borderId="60" xfId="0" applyFont="1" applyBorder="1">
      <alignment vertical="center"/>
    </xf>
    <xf numFmtId="0" fontId="4" fillId="0" borderId="135" xfId="0" applyFont="1" applyBorder="1">
      <alignment vertical="center"/>
    </xf>
    <xf numFmtId="0" fontId="4" fillId="0" borderId="128" xfId="0" applyFont="1" applyBorder="1">
      <alignment vertical="center"/>
    </xf>
    <xf numFmtId="0" fontId="4" fillId="0" borderId="136" xfId="0" applyFont="1" applyBorder="1">
      <alignment vertical="center"/>
    </xf>
    <xf numFmtId="0" fontId="4" fillId="0" borderId="137" xfId="0" applyFont="1" applyBorder="1">
      <alignment vertical="center"/>
    </xf>
    <xf numFmtId="0" fontId="4" fillId="0" borderId="9" xfId="0" applyFont="1" applyBorder="1" applyAlignment="1">
      <alignment horizontal="left" vertical="center"/>
    </xf>
    <xf numFmtId="0" fontId="6" fillId="13" borderId="0" xfId="0" applyFont="1" applyFill="1" applyBorder="1">
      <alignment vertical="center"/>
    </xf>
    <xf numFmtId="0" fontId="4" fillId="13" borderId="0" xfId="0" applyFont="1" applyFill="1" applyBorder="1">
      <alignment vertical="center"/>
    </xf>
    <xf numFmtId="0" fontId="4" fillId="0" borderId="0" xfId="0" applyFont="1" applyBorder="1" applyAlignment="1">
      <alignment vertical="center"/>
    </xf>
    <xf numFmtId="0" fontId="18" fillId="0" borderId="1" xfId="0" applyFont="1" applyBorder="1">
      <alignment vertical="center"/>
    </xf>
    <xf numFmtId="0" fontId="18" fillId="0" borderId="1" xfId="0" applyFont="1" applyBorder="1" applyAlignment="1">
      <alignment vertical="center" wrapText="1"/>
    </xf>
    <xf numFmtId="0" fontId="18" fillId="0" borderId="133" xfId="0" applyFont="1" applyBorder="1">
      <alignment vertical="center"/>
    </xf>
    <xf numFmtId="0" fontId="18" fillId="0" borderId="8" xfId="0" applyFont="1" applyBorder="1" applyAlignment="1">
      <alignment horizontal="left" vertical="center"/>
    </xf>
    <xf numFmtId="0" fontId="18" fillId="0" borderId="1" xfId="0" applyFont="1" applyBorder="1" applyAlignment="1">
      <alignment horizontal="left" vertical="center"/>
    </xf>
    <xf numFmtId="0" fontId="18" fillId="0" borderId="3" xfId="0" applyFont="1" applyBorder="1" applyAlignment="1">
      <alignment horizontal="left" vertical="center"/>
    </xf>
    <xf numFmtId="0" fontId="18" fillId="4" borderId="126" xfId="0" applyFont="1" applyFill="1" applyBorder="1" applyAlignment="1">
      <alignment horizontal="left" vertical="center"/>
    </xf>
    <xf numFmtId="0" fontId="18" fillId="4" borderId="126" xfId="0" applyFont="1" applyFill="1" applyBorder="1" applyAlignment="1">
      <alignment vertical="center" wrapText="1"/>
    </xf>
    <xf numFmtId="0" fontId="18" fillId="4" borderId="1" xfId="0" applyFont="1" applyFill="1" applyBorder="1">
      <alignment vertical="center"/>
    </xf>
    <xf numFmtId="0" fontId="18" fillId="4" borderId="1" xfId="0" applyFont="1" applyFill="1" applyBorder="1" applyAlignment="1">
      <alignment vertical="center" wrapText="1"/>
    </xf>
    <xf numFmtId="0" fontId="18" fillId="0" borderId="27" xfId="0" applyFont="1" applyBorder="1" applyAlignment="1">
      <alignment horizontal="center" vertical="center"/>
    </xf>
    <xf numFmtId="0" fontId="33" fillId="0" borderId="0" xfId="4" applyFont="1">
      <alignment vertical="center"/>
    </xf>
    <xf numFmtId="0" fontId="46" fillId="0" borderId="0" xfId="0" applyFont="1">
      <alignment vertical="center"/>
    </xf>
    <xf numFmtId="0" fontId="47" fillId="10" borderId="46" xfId="4" applyFont="1" applyFill="1" applyBorder="1" applyAlignment="1">
      <alignment horizontal="center" vertical="center"/>
    </xf>
    <xf numFmtId="0" fontId="46" fillId="0" borderId="46" xfId="0" applyFont="1" applyBorder="1">
      <alignment vertical="center"/>
    </xf>
    <xf numFmtId="0" fontId="46" fillId="0" borderId="52" xfId="0" applyFont="1" applyBorder="1">
      <alignment vertical="center"/>
    </xf>
    <xf numFmtId="0" fontId="46" fillId="0" borderId="2" xfId="0" applyFont="1" applyBorder="1">
      <alignment vertical="center"/>
    </xf>
    <xf numFmtId="0" fontId="47" fillId="0" borderId="47" xfId="4" applyFont="1" applyBorder="1">
      <alignment vertical="center"/>
    </xf>
    <xf numFmtId="0" fontId="46" fillId="0" borderId="3" xfId="0" applyFont="1" applyBorder="1">
      <alignment vertical="center"/>
    </xf>
    <xf numFmtId="0" fontId="46" fillId="0" borderId="5" xfId="0" applyFont="1" applyBorder="1">
      <alignment vertical="center"/>
    </xf>
    <xf numFmtId="0" fontId="46" fillId="0" borderId="47" xfId="0" applyFont="1" applyBorder="1">
      <alignment vertical="center"/>
    </xf>
    <xf numFmtId="0" fontId="46" fillId="0" borderId="0" xfId="0" applyFont="1" applyFill="1" applyAlignment="1">
      <alignment vertical="center"/>
    </xf>
    <xf numFmtId="0" fontId="46" fillId="0" borderId="0" xfId="0" applyFont="1" applyBorder="1">
      <alignment vertical="center"/>
    </xf>
    <xf numFmtId="0" fontId="46" fillId="0" borderId="0" xfId="0" applyFont="1" applyAlignment="1">
      <alignment vertical="center"/>
    </xf>
    <xf numFmtId="0" fontId="46" fillId="0" borderId="49" xfId="0" applyFont="1" applyBorder="1">
      <alignment vertical="center"/>
    </xf>
    <xf numFmtId="0" fontId="46" fillId="0" borderId="130" xfId="0" applyFont="1" applyBorder="1">
      <alignment vertical="center"/>
    </xf>
    <xf numFmtId="0" fontId="46" fillId="0" borderId="67" xfId="0" applyFont="1" applyBorder="1">
      <alignment vertical="center"/>
    </xf>
    <xf numFmtId="0" fontId="46" fillId="0" borderId="53" xfId="0" applyFont="1" applyBorder="1">
      <alignment vertical="center"/>
    </xf>
    <xf numFmtId="0" fontId="46" fillId="0" borderId="0" xfId="0" applyFont="1" applyFill="1" applyBorder="1" applyAlignment="1">
      <alignment horizontal="center" vertical="center"/>
    </xf>
    <xf numFmtId="0" fontId="47" fillId="0" borderId="0" xfId="4" applyFont="1" applyBorder="1">
      <alignment vertical="center"/>
    </xf>
    <xf numFmtId="0" fontId="46" fillId="0" borderId="45" xfId="0" applyFont="1" applyBorder="1">
      <alignment vertical="center"/>
    </xf>
    <xf numFmtId="0" fontId="46" fillId="0" borderId="12" xfId="0" applyFont="1" applyFill="1" applyBorder="1" applyAlignment="1">
      <alignment horizontal="center" vertical="center"/>
    </xf>
    <xf numFmtId="0" fontId="46" fillId="0" borderId="12" xfId="0" applyFont="1" applyFill="1" applyBorder="1" applyAlignment="1">
      <alignment vertical="center" shrinkToFit="1"/>
    </xf>
    <xf numFmtId="0" fontId="46" fillId="0" borderId="0" xfId="0" applyFont="1" applyFill="1" applyBorder="1" applyAlignment="1">
      <alignment vertical="center" shrinkToFit="1"/>
    </xf>
    <xf numFmtId="0" fontId="46" fillId="0" borderId="67" xfId="0" applyFont="1" applyBorder="1" applyAlignment="1">
      <alignment vertical="center" shrinkToFit="1"/>
    </xf>
    <xf numFmtId="0" fontId="46" fillId="0" borderId="53" xfId="0" applyFont="1" applyBorder="1" applyAlignment="1">
      <alignment vertical="center" shrinkToFit="1"/>
    </xf>
    <xf numFmtId="0" fontId="48" fillId="12" borderId="0" xfId="4" applyFont="1" applyFill="1">
      <alignment vertical="center"/>
    </xf>
    <xf numFmtId="0" fontId="48" fillId="12" borderId="0" xfId="0" applyFont="1" applyFill="1">
      <alignment vertical="center"/>
    </xf>
    <xf numFmtId="0" fontId="47" fillId="0" borderId="0" xfId="4" applyFont="1">
      <alignment vertical="center"/>
    </xf>
    <xf numFmtId="0" fontId="46" fillId="0" borderId="12" xfId="0" applyFont="1" applyBorder="1">
      <alignment vertical="center"/>
    </xf>
    <xf numFmtId="0" fontId="46" fillId="0" borderId="10" xfId="0" applyFont="1" applyBorder="1">
      <alignment vertical="center"/>
    </xf>
    <xf numFmtId="0" fontId="47" fillId="0" borderId="6" xfId="0" applyFont="1" applyBorder="1" applyAlignment="1">
      <alignment vertical="center" wrapText="1"/>
    </xf>
    <xf numFmtId="0" fontId="47" fillId="0" borderId="65" xfId="0" applyFont="1" applyBorder="1">
      <alignment vertical="center"/>
    </xf>
    <xf numFmtId="0" fontId="46" fillId="0" borderId="132" xfId="0" applyFont="1" applyBorder="1">
      <alignment vertical="center"/>
    </xf>
    <xf numFmtId="0" fontId="46" fillId="0" borderId="9" xfId="0" applyFont="1" applyBorder="1">
      <alignment vertical="center"/>
    </xf>
    <xf numFmtId="0" fontId="46" fillId="10" borderId="128" xfId="0" applyFont="1" applyFill="1" applyBorder="1" applyAlignment="1">
      <alignment vertical="center" wrapText="1" shrinkToFit="1"/>
    </xf>
    <xf numFmtId="0" fontId="46" fillId="10" borderId="127" xfId="0" applyFont="1" applyFill="1" applyBorder="1" applyAlignment="1">
      <alignment vertical="center" wrapText="1"/>
    </xf>
    <xf numFmtId="0" fontId="47" fillId="0" borderId="49" xfId="4" applyFont="1" applyBorder="1">
      <alignment vertical="center"/>
    </xf>
    <xf numFmtId="0" fontId="47" fillId="0" borderId="48" xfId="4" applyFont="1" applyBorder="1">
      <alignment vertical="center"/>
    </xf>
    <xf numFmtId="0" fontId="47" fillId="0" borderId="47" xfId="4" applyFont="1" applyBorder="1" applyAlignment="1">
      <alignment vertical="center" shrinkToFit="1"/>
    </xf>
    <xf numFmtId="0" fontId="47" fillId="10" borderId="131" xfId="4" applyFont="1" applyFill="1" applyBorder="1" applyAlignment="1">
      <alignment horizontal="center" vertical="center"/>
    </xf>
    <xf numFmtId="0" fontId="47" fillId="0" borderId="68" xfId="4" applyFont="1" applyBorder="1" applyAlignment="1">
      <alignment vertical="center" shrinkToFit="1"/>
    </xf>
    <xf numFmtId="0" fontId="46" fillId="0" borderId="12" xfId="0" applyFont="1" applyBorder="1" applyAlignment="1">
      <alignment horizontal="left" vertical="center" indent="1"/>
    </xf>
    <xf numFmtId="0" fontId="46" fillId="0" borderId="0" xfId="0" applyFont="1" applyBorder="1" applyAlignment="1">
      <alignment horizontal="left" vertical="center" indent="1"/>
    </xf>
    <xf numFmtId="0" fontId="46" fillId="0" borderId="9" xfId="0" applyFont="1" applyBorder="1" applyAlignment="1">
      <alignment horizontal="left" vertical="center" indent="1"/>
    </xf>
    <xf numFmtId="0" fontId="46" fillId="0" borderId="0" xfId="0" applyFont="1" applyBorder="1" applyAlignment="1">
      <alignment horizontal="left" vertical="center" indent="2"/>
    </xf>
    <xf numFmtId="0" fontId="46" fillId="0" borderId="9" xfId="0" applyFont="1" applyBorder="1" applyAlignment="1">
      <alignment horizontal="left" vertical="center" indent="2"/>
    </xf>
    <xf numFmtId="0" fontId="46" fillId="10" borderId="1" xfId="0" applyFont="1" applyFill="1" applyBorder="1" applyAlignment="1">
      <alignment vertical="center" wrapText="1"/>
    </xf>
    <xf numFmtId="0" fontId="46" fillId="10" borderId="16" xfId="0" applyFont="1" applyFill="1" applyBorder="1" applyAlignment="1">
      <alignment vertical="center" wrapText="1"/>
    </xf>
    <xf numFmtId="0" fontId="46" fillId="10" borderId="126" xfId="0" applyFont="1" applyFill="1" applyBorder="1" applyAlignment="1">
      <alignment horizontal="center" vertical="center" wrapText="1"/>
    </xf>
    <xf numFmtId="0" fontId="46" fillId="10" borderId="1" xfId="0" applyFont="1" applyFill="1" applyBorder="1" applyAlignment="1">
      <alignment horizontal="center" vertical="center" wrapText="1"/>
    </xf>
    <xf numFmtId="0" fontId="46" fillId="10" borderId="126" xfId="0" applyFont="1" applyFill="1" applyBorder="1" applyAlignment="1">
      <alignment vertical="center" wrapText="1"/>
    </xf>
    <xf numFmtId="0" fontId="47" fillId="10" borderId="138" xfId="4" applyFont="1" applyFill="1" applyBorder="1" applyAlignment="1">
      <alignment horizontal="center" vertical="center"/>
    </xf>
    <xf numFmtId="0" fontId="47" fillId="0" borderId="139" xfId="4" applyFont="1" applyBorder="1">
      <alignment vertical="center"/>
    </xf>
    <xf numFmtId="0" fontId="46" fillId="0" borderId="140" xfId="0" applyFont="1" applyBorder="1">
      <alignment vertical="center"/>
    </xf>
    <xf numFmtId="0" fontId="46" fillId="0" borderId="141" xfId="0" applyFont="1" applyBorder="1">
      <alignment vertical="center"/>
    </xf>
    <xf numFmtId="0" fontId="18" fillId="0" borderId="143" xfId="0" applyFont="1" applyFill="1" applyBorder="1" applyAlignment="1">
      <alignment vertical="center" wrapText="1"/>
    </xf>
    <xf numFmtId="0" fontId="46" fillId="14" borderId="6" xfId="0" applyFont="1" applyFill="1" applyBorder="1">
      <alignment vertical="center"/>
    </xf>
    <xf numFmtId="0" fontId="46" fillId="14" borderId="132" xfId="0" applyFont="1" applyFill="1" applyBorder="1">
      <alignment vertical="center"/>
    </xf>
    <xf numFmtId="0" fontId="47" fillId="0" borderId="145" xfId="4" applyFont="1" applyBorder="1">
      <alignment vertical="center"/>
    </xf>
    <xf numFmtId="0" fontId="46" fillId="0" borderId="146" xfId="0" applyFont="1" applyBorder="1">
      <alignment vertical="center"/>
    </xf>
    <xf numFmtId="0" fontId="46" fillId="14" borderId="147" xfId="0" applyFont="1" applyFill="1" applyBorder="1">
      <alignment vertical="center"/>
    </xf>
    <xf numFmtId="0" fontId="46" fillId="14" borderId="144" xfId="0" applyFont="1" applyFill="1" applyBorder="1">
      <alignment vertical="center"/>
    </xf>
    <xf numFmtId="0" fontId="46" fillId="14" borderId="66" xfId="0" applyFont="1" applyFill="1" applyBorder="1">
      <alignment vertical="center"/>
    </xf>
    <xf numFmtId="0" fontId="46" fillId="14" borderId="0" xfId="0" applyFont="1" applyFill="1">
      <alignment vertical="center"/>
    </xf>
    <xf numFmtId="0" fontId="50" fillId="14" borderId="10" xfId="0" applyFont="1" applyFill="1" applyBorder="1">
      <alignment vertical="center"/>
    </xf>
    <xf numFmtId="0" fontId="51" fillId="0" borderId="12" xfId="0" applyFont="1" applyBorder="1" applyAlignment="1">
      <alignment horizontal="left" vertical="center" indent="2"/>
    </xf>
    <xf numFmtId="0" fontId="51" fillId="0" borderId="0" xfId="0" applyFont="1" applyBorder="1" applyAlignment="1">
      <alignment horizontal="left" vertical="center" indent="2"/>
    </xf>
    <xf numFmtId="0" fontId="51" fillId="0" borderId="9" xfId="0" applyFont="1" applyBorder="1" applyAlignment="1">
      <alignment horizontal="left" vertical="center" indent="2"/>
    </xf>
    <xf numFmtId="0" fontId="46" fillId="0" borderId="12" xfId="0" applyFont="1" applyBorder="1" applyAlignment="1">
      <alignment horizontal="left" vertical="center" indent="2"/>
    </xf>
    <xf numFmtId="0" fontId="46" fillId="0" borderId="5" xfId="0" applyFont="1" applyBorder="1" applyAlignment="1">
      <alignment horizontal="left" vertical="center" indent="2"/>
    </xf>
    <xf numFmtId="0" fontId="46" fillId="0" borderId="13" xfId="0" applyFont="1" applyBorder="1" applyAlignment="1">
      <alignment horizontal="left" vertical="center" indent="1"/>
    </xf>
    <xf numFmtId="0" fontId="46" fillId="0" borderId="14" xfId="0" applyFont="1" applyBorder="1" applyAlignment="1">
      <alignment horizontal="left" vertical="center" indent="1"/>
    </xf>
    <xf numFmtId="196" fontId="4" fillId="8" borderId="8" xfId="1" applyNumberFormat="1" applyFont="1" applyFill="1" applyBorder="1" applyAlignment="1">
      <alignment horizontal="right" vertical="center" shrinkToFit="1"/>
    </xf>
    <xf numFmtId="38" fontId="4" fillId="8" borderId="30" xfId="1" applyFont="1" applyFill="1" applyBorder="1" applyAlignment="1">
      <alignment horizontal="right" vertical="center" shrinkToFit="1"/>
    </xf>
    <xf numFmtId="0" fontId="3" fillId="2" borderId="74" xfId="12" applyFont="1" applyFill="1" applyBorder="1" applyAlignment="1">
      <alignment horizontal="center" vertical="center" wrapText="1"/>
    </xf>
    <xf numFmtId="0" fontId="3" fillId="2" borderId="72" xfId="12" applyFont="1" applyFill="1" applyBorder="1" applyAlignment="1">
      <alignment horizontal="center" vertical="center" wrapText="1"/>
    </xf>
    <xf numFmtId="0" fontId="3" fillId="2" borderId="75" xfId="12" applyFont="1" applyFill="1" applyBorder="1" applyAlignment="1">
      <alignment horizontal="center" vertical="center" wrapText="1"/>
    </xf>
    <xf numFmtId="0" fontId="6" fillId="0" borderId="0" xfId="5" applyFont="1" applyFill="1" applyBorder="1" applyAlignment="1">
      <alignment horizontal="left" vertical="top"/>
    </xf>
    <xf numFmtId="0" fontId="4" fillId="8" borderId="4" xfId="0" applyFont="1" applyFill="1" applyBorder="1" applyAlignment="1">
      <alignment vertical="center" shrinkToFit="1"/>
    </xf>
    <xf numFmtId="0" fontId="22" fillId="0" borderId="0" xfId="0" applyFont="1" applyFill="1" applyBorder="1" applyAlignment="1">
      <alignment vertical="center"/>
    </xf>
    <xf numFmtId="0" fontId="4" fillId="0" borderId="20" xfId="0" applyFont="1" applyFill="1" applyBorder="1">
      <alignment vertical="center"/>
    </xf>
    <xf numFmtId="180" fontId="45" fillId="0" borderId="15" xfId="0" applyNumberFormat="1" applyFont="1" applyFill="1" applyBorder="1" applyAlignment="1">
      <alignment horizontal="center" vertical="center"/>
    </xf>
    <xf numFmtId="0" fontId="4" fillId="0" borderId="23" xfId="0" applyFont="1" applyFill="1" applyBorder="1">
      <alignment vertical="center"/>
    </xf>
    <xf numFmtId="0" fontId="35" fillId="0" borderId="0" xfId="4" applyFont="1">
      <alignment vertical="center"/>
    </xf>
    <xf numFmtId="0" fontId="35" fillId="0" borderId="1" xfId="4" applyFont="1" applyBorder="1" applyAlignment="1">
      <alignment vertical="center" wrapText="1"/>
    </xf>
    <xf numFmtId="0" fontId="33" fillId="5" borderId="1" xfId="4" applyFont="1" applyFill="1" applyBorder="1" applyAlignment="1">
      <alignment horizontal="center" vertical="center" wrapText="1"/>
    </xf>
    <xf numFmtId="0" fontId="52" fillId="0" borderId="0" xfId="4" applyFont="1" applyAlignment="1">
      <alignment horizontal="left" vertical="center"/>
    </xf>
    <xf numFmtId="0" fontId="33" fillId="0" borderId="1" xfId="4" applyFont="1" applyBorder="1" applyAlignment="1">
      <alignment vertical="center" wrapText="1"/>
    </xf>
    <xf numFmtId="0" fontId="35" fillId="5" borderId="1" xfId="4" applyFont="1" applyFill="1" applyBorder="1" applyAlignment="1">
      <alignment horizontal="center" vertical="center"/>
    </xf>
    <xf numFmtId="0" fontId="35" fillId="0" borderId="0" xfId="4" applyFont="1" applyAlignment="1">
      <alignment vertical="center" wrapText="1"/>
    </xf>
    <xf numFmtId="0" fontId="35" fillId="0" borderId="0" xfId="4" applyFont="1" applyAlignment="1">
      <alignment horizontal="center" vertical="center"/>
    </xf>
    <xf numFmtId="0" fontId="33" fillId="0" borderId="1" xfId="4" applyFont="1" applyBorder="1" applyAlignment="1">
      <alignment horizontal="center" vertical="center" wrapText="1"/>
    </xf>
    <xf numFmtId="0" fontId="33" fillId="5" borderId="1" xfId="4" applyFont="1" applyFill="1" applyBorder="1" applyAlignment="1">
      <alignment horizontal="center" vertical="center"/>
    </xf>
    <xf numFmtId="0" fontId="33" fillId="0" borderId="1" xfId="4" applyFont="1" applyBorder="1" applyAlignment="1">
      <alignment vertical="top" wrapText="1"/>
    </xf>
    <xf numFmtId="0" fontId="33" fillId="0" borderId="2" xfId="4" applyFont="1" applyBorder="1" applyAlignment="1">
      <alignment vertical="center" wrapText="1"/>
    </xf>
    <xf numFmtId="0" fontId="33" fillId="0" borderId="1" xfId="4" applyFont="1" applyBorder="1" applyAlignment="1">
      <alignment horizontal="left" vertical="top" wrapText="1"/>
    </xf>
    <xf numFmtId="0" fontId="33" fillId="0" borderId="3" xfId="4" applyFont="1" applyBorder="1" applyAlignment="1">
      <alignment horizontal="left" vertical="center" wrapText="1"/>
    </xf>
    <xf numFmtId="0" fontId="33" fillId="0" borderId="0" xfId="4" applyFont="1" applyAlignment="1">
      <alignment horizontal="left" vertical="center" indent="1"/>
    </xf>
    <xf numFmtId="0" fontId="33" fillId="0" borderId="0" xfId="4" applyFont="1" applyAlignment="1">
      <alignment vertical="center" wrapText="1"/>
    </xf>
    <xf numFmtId="0" fontId="33" fillId="0" borderId="0" xfId="4" applyFont="1" applyAlignment="1">
      <alignment horizontal="center" vertical="center"/>
    </xf>
    <xf numFmtId="0" fontId="33" fillId="0" borderId="1" xfId="4" applyFont="1" applyBorder="1" applyAlignment="1">
      <alignment vertical="center" shrinkToFit="1"/>
    </xf>
    <xf numFmtId="0" fontId="33" fillId="0" borderId="2" xfId="4" applyFont="1" applyBorder="1" applyAlignment="1">
      <alignment vertical="top" wrapText="1" shrinkToFit="1"/>
    </xf>
    <xf numFmtId="0" fontId="33" fillId="0" borderId="1" xfId="4" applyFont="1" applyBorder="1" applyAlignment="1">
      <alignment horizontal="left" vertical="center" wrapText="1"/>
    </xf>
    <xf numFmtId="0" fontId="33" fillId="0" borderId="4" xfId="4" applyFont="1" applyBorder="1" applyAlignment="1">
      <alignment horizontal="left" vertical="center" wrapText="1"/>
    </xf>
    <xf numFmtId="0" fontId="33" fillId="0" borderId="2" xfId="4" applyFont="1" applyBorder="1" applyAlignment="1">
      <alignment horizontal="left" vertical="top" wrapText="1"/>
    </xf>
    <xf numFmtId="0" fontId="35" fillId="0" borderId="0" xfId="4" applyFont="1" applyBorder="1" applyAlignment="1">
      <alignment horizontal="center" vertical="center"/>
    </xf>
    <xf numFmtId="0" fontId="35" fillId="0" borderId="0" xfId="4" applyFont="1" applyAlignment="1">
      <alignment horizontal="left" vertical="center" wrapText="1"/>
    </xf>
    <xf numFmtId="0" fontId="33" fillId="0" borderId="3" xfId="4" applyFont="1" applyBorder="1" applyAlignment="1">
      <alignment vertical="center" wrapText="1"/>
    </xf>
    <xf numFmtId="0" fontId="35" fillId="0" borderId="2" xfId="4" applyFont="1" applyBorder="1" applyAlignment="1">
      <alignment horizontal="left" vertical="top" wrapText="1"/>
    </xf>
    <xf numFmtId="0" fontId="35" fillId="0" borderId="0" xfId="4" applyFont="1" applyAlignment="1">
      <alignment horizontal="left" vertical="center" indent="1"/>
    </xf>
    <xf numFmtId="0" fontId="33" fillId="0" borderId="16" xfId="4" applyFont="1" applyBorder="1" applyAlignment="1">
      <alignment horizontal="center" vertical="center" wrapText="1"/>
    </xf>
    <xf numFmtId="0" fontId="33" fillId="0" borderId="5" xfId="4" applyFont="1" applyBorder="1" applyAlignment="1">
      <alignment horizontal="center" vertical="center" wrapText="1"/>
    </xf>
    <xf numFmtId="0" fontId="33" fillId="0" borderId="2" xfId="4" applyFont="1" applyBorder="1" applyAlignment="1">
      <alignment vertical="top" wrapText="1"/>
    </xf>
    <xf numFmtId="0" fontId="55" fillId="8" borderId="1" xfId="0" applyFont="1" applyFill="1" applyBorder="1" applyAlignment="1">
      <alignment vertical="center"/>
    </xf>
    <xf numFmtId="0" fontId="4" fillId="8" borderId="16" xfId="0" applyFont="1" applyFill="1" applyBorder="1" applyAlignment="1">
      <alignment horizontal="right" vertical="center" shrinkToFit="1"/>
    </xf>
    <xf numFmtId="0" fontId="36" fillId="0" borderId="0" xfId="4" applyFont="1" applyAlignment="1">
      <alignment vertical="center"/>
    </xf>
    <xf numFmtId="0" fontId="36" fillId="0" borderId="0" xfId="4" applyFont="1">
      <alignment vertical="center"/>
    </xf>
    <xf numFmtId="0" fontId="4" fillId="0" borderId="0" xfId="0" applyFont="1">
      <alignment vertical="center"/>
    </xf>
    <xf numFmtId="0" fontId="3" fillId="2" borderId="1" xfId="0" applyFont="1" applyFill="1" applyBorder="1" applyAlignment="1">
      <alignment horizontal="center" vertical="center"/>
    </xf>
    <xf numFmtId="0" fontId="4" fillId="7" borderId="3" xfId="0" applyFont="1" applyFill="1" applyBorder="1" applyAlignment="1">
      <alignment horizontal="center" vertical="center"/>
    </xf>
    <xf numFmtId="192" fontId="4" fillId="7" borderId="1" xfId="5" applyNumberFormat="1" applyFont="1" applyFill="1" applyBorder="1" applyAlignment="1" applyProtection="1">
      <alignment horizontal="center" vertical="center" wrapText="1"/>
    </xf>
    <xf numFmtId="0" fontId="4" fillId="7" borderId="13" xfId="5" applyFont="1" applyFill="1" applyBorder="1" applyAlignment="1" applyProtection="1">
      <alignment horizontal="right" vertical="center"/>
    </xf>
    <xf numFmtId="0" fontId="6" fillId="0" borderId="0" xfId="5" applyFont="1" applyFill="1" applyBorder="1" applyAlignment="1" applyProtection="1"/>
    <xf numFmtId="0" fontId="4" fillId="0" borderId="0" xfId="5" applyFont="1" applyFill="1" applyProtection="1">
      <alignment vertical="center"/>
    </xf>
    <xf numFmtId="0" fontId="4" fillId="0" borderId="0" xfId="5" applyFont="1" applyFill="1" applyBorder="1" applyAlignment="1" applyProtection="1"/>
    <xf numFmtId="0" fontId="4" fillId="0" borderId="0" xfId="5" applyFont="1" applyFill="1" applyAlignment="1" applyProtection="1">
      <alignment horizontal="left" vertical="center"/>
    </xf>
    <xf numFmtId="0" fontId="20" fillId="0" borderId="0" xfId="5" applyFont="1" applyFill="1" applyBorder="1" applyAlignment="1" applyProtection="1">
      <alignment horizontal="center" vertical="center"/>
    </xf>
    <xf numFmtId="0" fontId="20" fillId="0" borderId="0" xfId="5" applyFont="1" applyFill="1" applyBorder="1" applyAlignment="1" applyProtection="1">
      <alignment horizontal="right" vertical="center"/>
    </xf>
    <xf numFmtId="0" fontId="20" fillId="0" borderId="0" xfId="5" applyFont="1" applyFill="1" applyBorder="1" applyAlignment="1" applyProtection="1">
      <alignment horizontal="left" vertical="center"/>
    </xf>
    <xf numFmtId="0" fontId="21" fillId="0" borderId="0" xfId="5" applyFont="1" applyFill="1" applyProtection="1">
      <alignment vertical="center"/>
    </xf>
    <xf numFmtId="0" fontId="54" fillId="0" borderId="0" xfId="5" applyFont="1" applyFill="1" applyBorder="1" applyAlignment="1" applyProtection="1">
      <alignment horizontal="center" vertical="center"/>
    </xf>
    <xf numFmtId="0" fontId="4" fillId="0" borderId="0" xfId="5" applyFont="1" applyFill="1" applyAlignment="1" applyProtection="1">
      <alignment vertical="center"/>
    </xf>
    <xf numFmtId="0" fontId="3" fillId="2" borderId="70" xfId="5" applyFont="1" applyFill="1" applyBorder="1" applyAlignment="1" applyProtection="1">
      <alignment horizontal="center" vertical="center" shrinkToFit="1"/>
    </xf>
    <xf numFmtId="0" fontId="4" fillId="0" borderId="0" xfId="5" applyFont="1" applyFill="1" applyAlignment="1" applyProtection="1">
      <alignment horizontal="center" vertical="center"/>
    </xf>
    <xf numFmtId="0" fontId="4" fillId="0" borderId="76" xfId="5" applyFont="1" applyFill="1" applyBorder="1" applyAlignment="1" applyProtection="1">
      <alignment horizontal="center" vertical="center"/>
    </xf>
    <xf numFmtId="0" fontId="4" fillId="0" borderId="0" xfId="5" applyFont="1" applyFill="1" applyBorder="1" applyAlignment="1" applyProtection="1">
      <alignment horizontal="center" vertical="center"/>
    </xf>
    <xf numFmtId="184" fontId="4" fillId="8" borderId="77" xfId="5" applyNumberFormat="1" applyFont="1" applyFill="1" applyBorder="1" applyAlignment="1" applyProtection="1">
      <alignment horizontal="center" vertical="center" wrapText="1"/>
    </xf>
    <xf numFmtId="188" fontId="4" fillId="8" borderId="77" xfId="5" applyNumberFormat="1" applyFont="1" applyFill="1" applyBorder="1" applyAlignment="1" applyProtection="1">
      <alignment horizontal="center" vertical="center" shrinkToFit="1"/>
    </xf>
    <xf numFmtId="0" fontId="4" fillId="8" borderId="0" xfId="5" applyFont="1" applyFill="1" applyProtection="1">
      <alignment vertical="center"/>
    </xf>
    <xf numFmtId="187" fontId="4" fillId="8" borderId="70" xfId="5" applyNumberFormat="1" applyFont="1" applyFill="1" applyBorder="1" applyAlignment="1" applyProtection="1">
      <alignment horizontal="center" vertical="center" wrapText="1"/>
    </xf>
    <xf numFmtId="189" fontId="37" fillId="8" borderId="77" xfId="5" applyNumberFormat="1" applyFont="1" applyFill="1" applyBorder="1" applyAlignment="1" applyProtection="1">
      <alignment horizontal="center" vertical="center"/>
    </xf>
    <xf numFmtId="186" fontId="4" fillId="8" borderId="77" xfId="5" applyNumberFormat="1" applyFont="1" applyFill="1" applyBorder="1" applyAlignment="1" applyProtection="1">
      <alignment horizontal="center" vertical="center" wrapText="1"/>
    </xf>
    <xf numFmtId="0" fontId="4" fillId="8" borderId="77" xfId="5" applyNumberFormat="1" applyFont="1" applyFill="1" applyBorder="1" applyAlignment="1" applyProtection="1">
      <alignment horizontal="center" vertical="center" wrapText="1"/>
    </xf>
    <xf numFmtId="183" fontId="3" fillId="8" borderId="70" xfId="5" applyNumberFormat="1" applyFont="1" applyFill="1" applyBorder="1" applyAlignment="1" applyProtection="1">
      <alignment horizontal="left" vertical="center" wrapText="1" shrinkToFit="1"/>
    </xf>
    <xf numFmtId="0" fontId="21" fillId="8" borderId="77" xfId="5" applyFont="1" applyFill="1" applyBorder="1" applyAlignment="1" applyProtection="1">
      <alignment vertical="center" wrapText="1"/>
    </xf>
    <xf numFmtId="184" fontId="4" fillId="0" borderId="0" xfId="5" applyNumberFormat="1" applyFont="1" applyFill="1" applyBorder="1" applyAlignment="1" applyProtection="1">
      <alignment horizontal="center" vertical="center" wrapText="1"/>
    </xf>
    <xf numFmtId="188" fontId="4" fillId="0" borderId="0" xfId="5" applyNumberFormat="1" applyFont="1" applyFill="1" applyBorder="1" applyAlignment="1" applyProtection="1">
      <alignment horizontal="center" vertical="center" shrinkToFit="1"/>
    </xf>
    <xf numFmtId="189" fontId="4" fillId="0" borderId="0" xfId="5" applyNumberFormat="1" applyFont="1" applyFill="1" applyBorder="1" applyAlignment="1" applyProtection="1">
      <alignment horizontal="center" vertical="center" wrapText="1"/>
    </xf>
    <xf numFmtId="187" fontId="4" fillId="0" borderId="0" xfId="5" applyNumberFormat="1" applyFont="1" applyFill="1" applyBorder="1" applyAlignment="1" applyProtection="1">
      <alignment horizontal="center" vertical="center" wrapText="1"/>
    </xf>
    <xf numFmtId="186" fontId="4" fillId="0" borderId="0" xfId="5" applyNumberFormat="1" applyFont="1" applyFill="1" applyBorder="1" applyAlignment="1" applyProtection="1">
      <alignment horizontal="center" vertical="center" wrapText="1"/>
    </xf>
    <xf numFmtId="0" fontId="4" fillId="0" borderId="0" xfId="5" applyNumberFormat="1" applyFont="1" applyFill="1" applyBorder="1" applyAlignment="1" applyProtection="1">
      <alignment horizontal="center" vertical="center" wrapText="1"/>
    </xf>
    <xf numFmtId="183" fontId="4" fillId="0" borderId="0" xfId="5" applyNumberFormat="1" applyFont="1" applyFill="1" applyBorder="1" applyAlignment="1" applyProtection="1">
      <alignment horizontal="left" vertical="center" shrinkToFit="1"/>
    </xf>
    <xf numFmtId="183" fontId="3" fillId="0" borderId="0" xfId="5" applyNumberFormat="1" applyFont="1" applyFill="1" applyBorder="1" applyAlignment="1" applyProtection="1">
      <alignment horizontal="left" vertical="center" wrapText="1" shrinkToFit="1"/>
    </xf>
    <xf numFmtId="183" fontId="5" fillId="0" borderId="0" xfId="5" applyNumberFormat="1" applyFont="1" applyFill="1" applyBorder="1" applyAlignment="1" applyProtection="1">
      <alignment horizontal="left" vertical="center" wrapText="1" shrinkToFit="1"/>
    </xf>
    <xf numFmtId="0" fontId="4" fillId="0" borderId="0" xfId="5" applyFont="1" applyFill="1" applyBorder="1" applyAlignment="1" applyProtection="1">
      <alignment vertical="center" wrapText="1"/>
    </xf>
    <xf numFmtId="0" fontId="4" fillId="0" borderId="0" xfId="5" applyFont="1" applyFill="1" applyBorder="1" applyProtection="1">
      <alignment vertical="center"/>
    </xf>
    <xf numFmtId="0" fontId="3" fillId="0" borderId="1" xfId="5" applyNumberFormat="1" applyFont="1" applyFill="1" applyBorder="1" applyAlignment="1" applyProtection="1">
      <alignment horizontal="center" vertical="center" shrinkToFit="1"/>
    </xf>
    <xf numFmtId="0" fontId="3" fillId="0" borderId="1" xfId="5" applyNumberFormat="1" applyFont="1" applyFill="1" applyBorder="1" applyAlignment="1" applyProtection="1">
      <alignment horizontal="center" vertical="center" wrapText="1"/>
    </xf>
    <xf numFmtId="186" fontId="4" fillId="0" borderId="1" xfId="5" applyNumberFormat="1" applyFont="1" applyFill="1" applyBorder="1" applyAlignment="1" applyProtection="1">
      <alignment horizontal="center" vertical="center" wrapText="1"/>
    </xf>
    <xf numFmtId="186" fontId="4" fillId="7" borderId="1" xfId="5" applyNumberFormat="1" applyFont="1" applyFill="1" applyBorder="1" applyAlignment="1" applyProtection="1">
      <alignment horizontal="center" vertical="center" wrapText="1"/>
    </xf>
    <xf numFmtId="183" fontId="4" fillId="0" borderId="0" xfId="5" applyNumberFormat="1" applyFont="1" applyFill="1" applyBorder="1" applyAlignment="1" applyProtection="1">
      <alignment horizontal="center" vertical="center" wrapText="1"/>
    </xf>
    <xf numFmtId="183" fontId="4" fillId="0" borderId="0" xfId="5" applyNumberFormat="1" applyFont="1" applyFill="1" applyBorder="1" applyAlignment="1" applyProtection="1">
      <alignment horizontal="right" vertical="center" wrapText="1"/>
    </xf>
    <xf numFmtId="0" fontId="4" fillId="0" borderId="0" xfId="5" applyFont="1" applyFill="1" applyBorder="1" applyAlignment="1" applyProtection="1">
      <alignment vertical="center"/>
    </xf>
    <xf numFmtId="38" fontId="4" fillId="7" borderId="7" xfId="1" applyFont="1" applyFill="1" applyBorder="1" applyAlignment="1">
      <alignment horizontal="right" vertical="center" shrinkToFit="1"/>
    </xf>
    <xf numFmtId="38" fontId="4" fillId="7" borderId="31" xfId="1" applyFont="1" applyFill="1" applyBorder="1" applyAlignment="1">
      <alignment horizontal="right" vertical="center" shrinkToFit="1"/>
    </xf>
    <xf numFmtId="38" fontId="4" fillId="7" borderId="91" xfId="1" applyFont="1" applyFill="1" applyBorder="1" applyAlignment="1">
      <alignment horizontal="right" vertical="center" shrinkToFit="1"/>
    </xf>
    <xf numFmtId="38" fontId="4" fillId="7" borderId="82" xfId="1" applyFont="1" applyFill="1" applyBorder="1" applyAlignment="1">
      <alignment horizontal="right" vertical="center" shrinkToFit="1"/>
    </xf>
    <xf numFmtId="38" fontId="4" fillId="7" borderId="83" xfId="1" applyFont="1" applyFill="1" applyBorder="1" applyAlignment="1">
      <alignment horizontal="right" vertical="center" shrinkToFit="1"/>
    </xf>
    <xf numFmtId="38" fontId="4" fillId="7" borderId="84" xfId="1" applyFont="1" applyFill="1" applyBorder="1" applyAlignment="1">
      <alignment horizontal="right" vertical="center" shrinkToFit="1"/>
    </xf>
    <xf numFmtId="38" fontId="3" fillId="7" borderId="5" xfId="1" applyFont="1" applyFill="1" applyBorder="1" applyAlignment="1">
      <alignment horizontal="right" vertical="center" wrapText="1" shrinkToFit="1" readingOrder="1"/>
    </xf>
    <xf numFmtId="38" fontId="3" fillId="7" borderId="27" xfId="1" applyFont="1" applyFill="1" applyBorder="1" applyAlignment="1">
      <alignment horizontal="right" vertical="center" wrapText="1"/>
    </xf>
    <xf numFmtId="38" fontId="3" fillId="7" borderId="16" xfId="1" applyFont="1" applyFill="1" applyBorder="1" applyAlignment="1">
      <alignment horizontal="right" vertical="center" wrapText="1" shrinkToFit="1" readingOrder="1"/>
    </xf>
    <xf numFmtId="38" fontId="3" fillId="7" borderId="27" xfId="1" applyFont="1" applyFill="1" applyBorder="1" applyAlignment="1">
      <alignment horizontal="right" vertical="center" shrinkToFit="1" readingOrder="1"/>
    </xf>
    <xf numFmtId="38" fontId="3" fillId="7" borderId="1" xfId="1" applyFont="1" applyFill="1" applyBorder="1" applyAlignment="1">
      <alignment horizontal="right" vertical="center" wrapText="1" shrinkToFit="1" readingOrder="1"/>
    </xf>
    <xf numFmtId="38" fontId="3" fillId="7" borderId="28" xfId="1" applyFont="1" applyFill="1" applyBorder="1" applyAlignment="1">
      <alignment horizontal="right" vertical="center" shrinkToFit="1" readingOrder="1"/>
    </xf>
    <xf numFmtId="38" fontId="3" fillId="7" borderId="29" xfId="1" applyFont="1" applyFill="1" applyBorder="1" applyAlignment="1">
      <alignment horizontal="right" vertical="center" shrinkToFit="1" readingOrder="1"/>
    </xf>
    <xf numFmtId="38" fontId="3" fillId="7" borderId="8" xfId="1" applyFont="1" applyFill="1" applyBorder="1" applyAlignment="1">
      <alignment horizontal="right" vertical="center" wrapText="1"/>
    </xf>
    <xf numFmtId="38" fontId="3" fillId="7" borderId="25" xfId="1" applyFont="1" applyFill="1" applyBorder="1" applyAlignment="1">
      <alignment horizontal="right" vertical="center" shrinkToFit="1" readingOrder="1"/>
    </xf>
    <xf numFmtId="38" fontId="3" fillId="7" borderId="26" xfId="1" applyFont="1" applyFill="1" applyBorder="1" applyAlignment="1">
      <alignment horizontal="right" vertical="center" shrinkToFit="1" readingOrder="1"/>
    </xf>
    <xf numFmtId="0" fontId="46" fillId="11" borderId="149" xfId="0" applyFont="1" applyFill="1" applyBorder="1" applyAlignment="1">
      <alignment horizontal="center" vertical="center" shrinkToFit="1"/>
    </xf>
    <xf numFmtId="0" fontId="46" fillId="11" borderId="126" xfId="0" applyFont="1" applyFill="1" applyBorder="1" applyAlignment="1">
      <alignment horizontal="center" vertical="center" shrinkToFit="1"/>
    </xf>
    <xf numFmtId="0" fontId="46" fillId="0" borderId="142" xfId="0" applyFont="1" applyBorder="1" applyAlignment="1">
      <alignment vertical="center" shrinkToFit="1"/>
    </xf>
    <xf numFmtId="0" fontId="18" fillId="0" borderId="133" xfId="0" applyFont="1" applyBorder="1" applyAlignment="1">
      <alignment horizontal="left" vertical="center"/>
    </xf>
    <xf numFmtId="0" fontId="18" fillId="0" borderId="45" xfId="0" applyFont="1" applyBorder="1" applyAlignment="1">
      <alignment horizontal="left" vertical="center"/>
    </xf>
    <xf numFmtId="0" fontId="18" fillId="0" borderId="45" xfId="0" applyFont="1" applyBorder="1">
      <alignment vertical="center"/>
    </xf>
    <xf numFmtId="0" fontId="18" fillId="0" borderId="45" xfId="0" applyFont="1" applyBorder="1" applyAlignment="1">
      <alignment vertical="center" wrapText="1"/>
    </xf>
    <xf numFmtId="0" fontId="18" fillId="0" borderId="133" xfId="0" applyFont="1" applyBorder="1" applyAlignment="1">
      <alignment vertical="center" shrinkToFit="1"/>
    </xf>
    <xf numFmtId="0" fontId="18" fillId="0" borderId="1" xfId="0" applyFont="1" applyBorder="1" applyAlignment="1">
      <alignment vertical="center" shrinkToFit="1"/>
    </xf>
    <xf numFmtId="186" fontId="4" fillId="7" borderId="69" xfId="5" applyNumberFormat="1" applyFont="1" applyFill="1" applyBorder="1" applyAlignment="1" applyProtection="1">
      <alignment horizontal="center" vertical="center" shrinkToFit="1"/>
    </xf>
    <xf numFmtId="186" fontId="4" fillId="7" borderId="70" xfId="5" applyNumberFormat="1" applyFont="1" applyFill="1" applyBorder="1" applyAlignment="1" applyProtection="1">
      <alignment horizontal="center" vertical="center" shrinkToFit="1"/>
    </xf>
    <xf numFmtId="183" fontId="5" fillId="7" borderId="70" xfId="5" applyNumberFormat="1" applyFont="1" applyFill="1" applyBorder="1" applyAlignment="1" applyProtection="1">
      <alignment horizontal="left" vertical="center" wrapText="1" shrinkToFit="1"/>
    </xf>
    <xf numFmtId="0" fontId="4" fillId="14" borderId="39" xfId="0" applyFont="1" applyFill="1" applyBorder="1">
      <alignment vertical="center"/>
    </xf>
    <xf numFmtId="0" fontId="4" fillId="14" borderId="128" xfId="0" applyFont="1" applyFill="1" applyBorder="1">
      <alignment vertical="center"/>
    </xf>
    <xf numFmtId="0" fontId="4" fillId="14" borderId="1" xfId="0" applyFont="1" applyFill="1" applyBorder="1" applyAlignment="1">
      <alignment horizontal="center" vertical="center"/>
    </xf>
    <xf numFmtId="0" fontId="20" fillId="14" borderId="0" xfId="5" applyFont="1" applyFill="1" applyBorder="1" applyAlignment="1" applyProtection="1">
      <alignment horizontal="center" vertical="center"/>
    </xf>
    <xf numFmtId="184" fontId="4" fillId="14" borderId="69" xfId="5" applyNumberFormat="1" applyFont="1" applyFill="1" applyBorder="1" applyAlignment="1" applyProtection="1">
      <alignment horizontal="center" vertical="center" wrapText="1"/>
    </xf>
    <xf numFmtId="188" fontId="4" fillId="14" borderId="69" xfId="5" applyNumberFormat="1" applyFont="1" applyFill="1" applyBorder="1" applyAlignment="1" applyProtection="1">
      <alignment horizontal="center" vertical="center" shrinkToFit="1"/>
    </xf>
    <xf numFmtId="189" fontId="4" fillId="14" borderId="69" xfId="5" applyNumberFormat="1" applyFont="1" applyFill="1" applyBorder="1" applyAlignment="1" applyProtection="1">
      <alignment horizontal="center" vertical="center" shrinkToFit="1"/>
    </xf>
    <xf numFmtId="192" fontId="4" fillId="14" borderId="69" xfId="5" applyNumberFormat="1" applyFont="1" applyFill="1" applyBorder="1" applyAlignment="1" applyProtection="1">
      <alignment horizontal="center" vertical="center" shrinkToFit="1"/>
    </xf>
    <xf numFmtId="184" fontId="4" fillId="14" borderId="70" xfId="5" applyNumberFormat="1" applyFont="1" applyFill="1" applyBorder="1" applyAlignment="1" applyProtection="1">
      <alignment horizontal="center" vertical="center" wrapText="1"/>
    </xf>
    <xf numFmtId="188" fontId="4" fillId="14" borderId="70" xfId="5" applyNumberFormat="1" applyFont="1" applyFill="1" applyBorder="1" applyAlignment="1" applyProtection="1">
      <alignment horizontal="center" vertical="center" shrinkToFit="1"/>
    </xf>
    <xf numFmtId="189" fontId="4" fillId="14" borderId="70" xfId="5" applyNumberFormat="1" applyFont="1" applyFill="1" applyBorder="1" applyAlignment="1" applyProtection="1">
      <alignment horizontal="center" vertical="center" shrinkToFit="1"/>
    </xf>
    <xf numFmtId="192" fontId="4" fillId="14" borderId="70" xfId="5" applyNumberFormat="1" applyFont="1" applyFill="1" applyBorder="1" applyAlignment="1" applyProtection="1">
      <alignment horizontal="center" vertical="center" shrinkToFit="1"/>
    </xf>
    <xf numFmtId="188" fontId="4" fillId="14" borderId="77" xfId="5" applyNumberFormat="1" applyFont="1" applyFill="1" applyBorder="1" applyAlignment="1" applyProtection="1">
      <alignment horizontal="center" vertical="center" shrinkToFit="1"/>
    </xf>
    <xf numFmtId="192" fontId="4" fillId="14" borderId="77" xfId="5" applyNumberFormat="1" applyFont="1" applyFill="1" applyBorder="1" applyAlignment="1" applyProtection="1">
      <alignment horizontal="center" vertical="center" shrinkToFit="1"/>
    </xf>
    <xf numFmtId="184" fontId="4" fillId="14" borderId="77" xfId="5" applyNumberFormat="1" applyFont="1" applyFill="1" applyBorder="1" applyAlignment="1" applyProtection="1">
      <alignment horizontal="center" vertical="center" wrapText="1"/>
    </xf>
    <xf numFmtId="0" fontId="4" fillId="14" borderId="69" xfId="5" applyNumberFormat="1" applyFont="1" applyFill="1" applyBorder="1" applyAlignment="1" applyProtection="1">
      <alignment horizontal="center" vertical="center" wrapText="1"/>
    </xf>
    <xf numFmtId="0" fontId="4" fillId="14" borderId="70" xfId="5" applyNumberFormat="1" applyFont="1" applyFill="1" applyBorder="1" applyAlignment="1" applyProtection="1">
      <alignment horizontal="center" vertical="center" wrapText="1"/>
    </xf>
    <xf numFmtId="0" fontId="4" fillId="14" borderId="77" xfId="5" applyNumberFormat="1" applyFont="1" applyFill="1" applyBorder="1" applyAlignment="1" applyProtection="1">
      <alignment horizontal="center" vertical="center" wrapText="1"/>
    </xf>
    <xf numFmtId="0" fontId="21" fillId="14" borderId="69" xfId="5" applyFont="1" applyFill="1" applyBorder="1" applyAlignment="1" applyProtection="1">
      <alignment vertical="center" wrapText="1"/>
    </xf>
    <xf numFmtId="0" fontId="21" fillId="14" borderId="70" xfId="5" applyFont="1" applyFill="1" applyBorder="1" applyAlignment="1" applyProtection="1">
      <alignment vertical="center" wrapText="1"/>
    </xf>
    <xf numFmtId="0" fontId="21" fillId="14" borderId="77" xfId="5" applyFont="1" applyFill="1" applyBorder="1" applyAlignment="1" applyProtection="1">
      <alignment vertical="center" wrapText="1"/>
    </xf>
    <xf numFmtId="0" fontId="20" fillId="14" borderId="0" xfId="5" applyFont="1" applyFill="1">
      <alignment vertical="center"/>
    </xf>
    <xf numFmtId="184" fontId="4" fillId="14" borderId="78" xfId="12" applyNumberFormat="1" applyFont="1" applyFill="1" applyBorder="1" applyAlignment="1">
      <alignment horizontal="center" vertical="center" shrinkToFit="1"/>
    </xf>
    <xf numFmtId="0" fontId="4" fillId="14" borderId="3" xfId="12" applyNumberFormat="1" applyFont="1" applyFill="1" applyBorder="1" applyAlignment="1">
      <alignment vertical="center" shrinkToFit="1"/>
    </xf>
    <xf numFmtId="0" fontId="25" fillId="14" borderId="30" xfId="12" applyFont="1" applyFill="1" applyBorder="1" applyAlignment="1">
      <alignment horizontal="center" vertical="center" wrapText="1" shrinkToFit="1"/>
    </xf>
    <xf numFmtId="196" fontId="4" fillId="14" borderId="50" xfId="1" applyNumberFormat="1" applyFont="1" applyFill="1" applyBorder="1" applyAlignment="1">
      <alignment horizontal="right" vertical="center" shrinkToFit="1"/>
    </xf>
    <xf numFmtId="196" fontId="4" fillId="14" borderId="3" xfId="1" applyNumberFormat="1" applyFont="1" applyFill="1" applyBorder="1" applyAlignment="1">
      <alignment horizontal="right" vertical="center" shrinkToFit="1"/>
    </xf>
    <xf numFmtId="0" fontId="25" fillId="14" borderId="31" xfId="12" applyFont="1" applyFill="1" applyBorder="1" applyAlignment="1">
      <alignment horizontal="center" vertical="center" wrapText="1" shrinkToFit="1"/>
    </xf>
    <xf numFmtId="196" fontId="4" fillId="14" borderId="51" xfId="1" applyNumberFormat="1" applyFont="1" applyFill="1" applyBorder="1" applyAlignment="1">
      <alignment horizontal="right" vertical="center" shrinkToFit="1"/>
    </xf>
    <xf numFmtId="196" fontId="4" fillId="14" borderId="1" xfId="1" applyNumberFormat="1" applyFont="1" applyFill="1" applyBorder="1" applyAlignment="1">
      <alignment horizontal="right" vertical="center" shrinkToFit="1"/>
    </xf>
    <xf numFmtId="184" fontId="4" fillId="14" borderId="79" xfId="12" applyNumberFormat="1" applyFont="1" applyFill="1" applyBorder="1" applyAlignment="1">
      <alignment horizontal="center" vertical="center" shrinkToFit="1"/>
    </xf>
    <xf numFmtId="0" fontId="25" fillId="14" borderId="34" xfId="12" applyFont="1" applyFill="1" applyBorder="1" applyAlignment="1">
      <alignment horizontal="center" vertical="center" wrapText="1" shrinkToFit="1"/>
    </xf>
    <xf numFmtId="184" fontId="4" fillId="14" borderId="89" xfId="12" applyNumberFormat="1" applyFont="1" applyFill="1" applyBorder="1" applyAlignment="1">
      <alignment horizontal="center" vertical="center" shrinkToFit="1"/>
    </xf>
    <xf numFmtId="0" fontId="4" fillId="14" borderId="90" xfId="12" applyNumberFormat="1" applyFont="1" applyFill="1" applyBorder="1" applyAlignment="1">
      <alignment vertical="center" shrinkToFit="1"/>
    </xf>
    <xf numFmtId="0" fontId="25" fillId="14" borderId="91" xfId="12" applyFont="1" applyFill="1" applyBorder="1" applyAlignment="1">
      <alignment horizontal="center" vertical="center" wrapText="1" shrinkToFit="1"/>
    </xf>
    <xf numFmtId="196" fontId="4" fillId="14" borderId="92" xfId="1" applyNumberFormat="1" applyFont="1" applyFill="1" applyBorder="1" applyAlignment="1">
      <alignment horizontal="right" vertical="center" shrinkToFit="1"/>
    </xf>
    <xf numFmtId="196" fontId="4" fillId="14" borderId="93" xfId="1" applyNumberFormat="1" applyFont="1" applyFill="1" applyBorder="1" applyAlignment="1">
      <alignment horizontal="right" vertical="center" shrinkToFit="1"/>
    </xf>
    <xf numFmtId="183" fontId="4" fillId="14" borderId="32" xfId="12" applyNumberFormat="1" applyFont="1" applyFill="1" applyBorder="1" applyAlignment="1">
      <alignment horizontal="center" vertical="center"/>
    </xf>
    <xf numFmtId="184" fontId="4" fillId="14" borderId="8" xfId="12" applyNumberFormat="1" applyFont="1" applyFill="1" applyBorder="1" applyAlignment="1">
      <alignment horizontal="center" vertical="center" shrinkToFit="1"/>
    </xf>
    <xf numFmtId="0" fontId="3" fillId="14" borderId="94" xfId="12" applyFont="1" applyFill="1" applyBorder="1" applyAlignment="1">
      <alignment horizontal="center" vertical="center"/>
    </xf>
    <xf numFmtId="0" fontId="3" fillId="14" borderId="70" xfId="12" applyFont="1" applyFill="1" applyBorder="1" applyAlignment="1">
      <alignment horizontal="center" vertical="center"/>
    </xf>
    <xf numFmtId="183" fontId="4" fillId="14" borderId="33" xfId="12" applyNumberFormat="1" applyFont="1" applyFill="1" applyBorder="1" applyAlignment="1">
      <alignment horizontal="center" vertical="center"/>
    </xf>
    <xf numFmtId="184" fontId="4" fillId="14" borderId="2" xfId="12" applyNumberFormat="1" applyFont="1" applyFill="1" applyBorder="1" applyAlignment="1">
      <alignment horizontal="center" vertical="center" shrinkToFit="1"/>
    </xf>
    <xf numFmtId="0" fontId="3" fillId="14" borderId="95" xfId="12" applyFont="1" applyFill="1" applyBorder="1" applyAlignment="1">
      <alignment horizontal="center" vertical="center"/>
    </xf>
    <xf numFmtId="183" fontId="4" fillId="14" borderId="92" xfId="12" applyNumberFormat="1" applyFont="1" applyFill="1" applyBorder="1" applyAlignment="1">
      <alignment horizontal="center" vertical="center"/>
    </xf>
    <xf numFmtId="184" fontId="4" fillId="14" borderId="93" xfId="12" applyNumberFormat="1" applyFont="1" applyFill="1" applyBorder="1" applyAlignment="1">
      <alignment horizontal="center" vertical="center" shrinkToFit="1"/>
    </xf>
    <xf numFmtId="0" fontId="3" fillId="14" borderId="96" xfId="12" applyFont="1" applyFill="1" applyBorder="1" applyAlignment="1">
      <alignment horizontal="center" vertical="center"/>
    </xf>
    <xf numFmtId="184" fontId="3" fillId="14" borderId="42" xfId="0" applyNumberFormat="1" applyFont="1" applyFill="1" applyBorder="1" applyAlignment="1">
      <alignment vertical="center"/>
    </xf>
    <xf numFmtId="184" fontId="3" fillId="14" borderId="44" xfId="0" applyNumberFormat="1" applyFont="1" applyFill="1" applyBorder="1" applyAlignment="1">
      <alignment vertical="center" wrapText="1"/>
    </xf>
    <xf numFmtId="184" fontId="3" fillId="14" borderId="42" xfId="0" applyNumberFormat="1" applyFont="1" applyFill="1" applyBorder="1" applyAlignment="1">
      <alignment vertical="center" wrapText="1"/>
    </xf>
    <xf numFmtId="184" fontId="3" fillId="14" borderId="5" xfId="0" applyNumberFormat="1" applyFont="1" applyFill="1" applyBorder="1" applyAlignment="1">
      <alignment vertical="center"/>
    </xf>
    <xf numFmtId="184" fontId="5" fillId="14" borderId="42" xfId="0" applyNumberFormat="1" applyFont="1" applyFill="1" applyBorder="1" applyAlignment="1">
      <alignment vertical="center" wrapText="1"/>
    </xf>
    <xf numFmtId="193" fontId="3" fillId="14" borderId="16" xfId="0" applyNumberFormat="1" applyFont="1" applyFill="1" applyBorder="1" applyAlignment="1">
      <alignment horizontal="right" vertical="center" shrinkToFit="1"/>
    </xf>
    <xf numFmtId="193" fontId="3" fillId="14" borderId="10" xfId="0" applyNumberFormat="1" applyFont="1" applyFill="1" applyBorder="1" applyAlignment="1">
      <alignment horizontal="right" vertical="center" shrinkToFit="1"/>
    </xf>
    <xf numFmtId="197" fontId="3" fillId="7" borderId="4" xfId="0" applyNumberFormat="1" applyFont="1" applyFill="1" applyBorder="1" applyAlignment="1">
      <alignment horizontal="center" vertical="center"/>
    </xf>
    <xf numFmtId="195" fontId="3" fillId="7" borderId="16" xfId="0" applyNumberFormat="1" applyFont="1" applyFill="1" applyBorder="1" applyAlignment="1">
      <alignment horizontal="right" vertical="center" shrinkToFit="1"/>
    </xf>
    <xf numFmtId="194" fontId="3" fillId="7" borderId="14" xfId="0" applyNumberFormat="1" applyFont="1" applyFill="1" applyBorder="1" applyAlignment="1">
      <alignment horizontal="right" vertical="center" shrinkToFit="1"/>
    </xf>
    <xf numFmtId="0" fontId="4" fillId="0" borderId="0" xfId="0" applyFont="1">
      <alignment vertical="center"/>
    </xf>
    <xf numFmtId="0" fontId="33" fillId="0" borderId="1" xfId="4" applyFont="1" applyBorder="1" applyAlignment="1">
      <alignment vertical="top" shrinkToFit="1"/>
    </xf>
    <xf numFmtId="0" fontId="19" fillId="0" borderId="0" xfId="0" applyFont="1">
      <alignment vertical="center"/>
    </xf>
    <xf numFmtId="0" fontId="11" fillId="2" borderId="1" xfId="0" applyFont="1" applyFill="1" applyBorder="1" applyAlignment="1">
      <alignment horizontal="center" vertical="center"/>
    </xf>
    <xf numFmtId="0" fontId="57" fillId="0" borderId="1" xfId="0" applyFont="1" applyBorder="1" applyAlignment="1">
      <alignment horizontal="left" vertical="center"/>
    </xf>
    <xf numFmtId="0" fontId="57" fillId="0" borderId="126" xfId="0" applyFont="1" applyBorder="1" applyAlignment="1">
      <alignment horizontal="left" vertical="center"/>
    </xf>
    <xf numFmtId="0" fontId="57" fillId="0" borderId="1" xfId="0" applyFont="1" applyBorder="1">
      <alignment vertical="center"/>
    </xf>
    <xf numFmtId="0" fontId="57" fillId="0" borderId="1" xfId="0" applyFont="1" applyBorder="1" applyAlignment="1">
      <alignment vertical="center" wrapText="1"/>
    </xf>
    <xf numFmtId="0" fontId="57" fillId="0" borderId="133" xfId="0" applyFont="1" applyBorder="1" applyAlignment="1">
      <alignment horizontal="left" vertical="center"/>
    </xf>
    <xf numFmtId="0" fontId="57" fillId="0" borderId="3" xfId="0" applyFont="1" applyBorder="1" applyAlignment="1">
      <alignment horizontal="left" vertical="center"/>
    </xf>
    <xf numFmtId="0" fontId="57" fillId="0" borderId="126" xfId="0" applyFont="1" applyBorder="1" applyAlignment="1">
      <alignment horizontal="left" vertical="center" shrinkToFit="1"/>
    </xf>
    <xf numFmtId="0" fontId="58" fillId="0" borderId="1" xfId="0" applyFont="1" applyBorder="1">
      <alignment vertical="center"/>
    </xf>
    <xf numFmtId="0" fontId="19" fillId="2" borderId="1" xfId="0" applyFont="1" applyFill="1" applyBorder="1" applyAlignment="1">
      <alignment horizontal="center" vertical="center"/>
    </xf>
    <xf numFmtId="0" fontId="57" fillId="0" borderId="27" xfId="0" applyFont="1" applyBorder="1" applyAlignment="1">
      <alignment horizontal="center" vertical="center"/>
    </xf>
    <xf numFmtId="0" fontId="60" fillId="0" borderId="0" xfId="15" applyFont="1"/>
    <xf numFmtId="0" fontId="60" fillId="0" borderId="0" xfId="15" applyFont="1" applyAlignment="1">
      <alignment horizontal="center"/>
    </xf>
    <xf numFmtId="0" fontId="46" fillId="0" borderId="0" xfId="15" applyFont="1"/>
    <xf numFmtId="0" fontId="60" fillId="2" borderId="126" xfId="15" applyFont="1" applyFill="1" applyBorder="1" applyAlignment="1">
      <alignment horizontal="center"/>
    </xf>
    <xf numFmtId="0" fontId="46" fillId="14" borderId="126" xfId="15" applyFont="1" applyFill="1" applyBorder="1" applyAlignment="1">
      <alignment vertical="center"/>
    </xf>
    <xf numFmtId="38" fontId="46" fillId="14" borderId="126" xfId="16" applyFont="1" applyFill="1" applyBorder="1">
      <alignment vertical="center"/>
    </xf>
    <xf numFmtId="0" fontId="46" fillId="0" borderId="126" xfId="15" applyFont="1" applyBorder="1" applyAlignment="1">
      <alignment vertical="center"/>
    </xf>
    <xf numFmtId="0" fontId="46" fillId="0" borderId="0" xfId="15" applyFont="1" applyAlignment="1">
      <alignment vertical="center"/>
    </xf>
    <xf numFmtId="0" fontId="46" fillId="14" borderId="126" xfId="15" applyFont="1" applyFill="1" applyBorder="1" applyAlignment="1">
      <alignment vertical="center" wrapText="1"/>
    </xf>
    <xf numFmtId="0" fontId="46" fillId="14" borderId="133" xfId="15" applyFont="1" applyFill="1" applyBorder="1" applyAlignment="1">
      <alignment vertical="center"/>
    </xf>
    <xf numFmtId="0" fontId="46" fillId="14" borderId="133" xfId="15" applyFont="1" applyFill="1" applyBorder="1" applyAlignment="1">
      <alignment vertical="center" wrapText="1"/>
    </xf>
    <xf numFmtId="38" fontId="46" fillId="14" borderId="133" xfId="16" applyFont="1" applyFill="1" applyBorder="1">
      <alignment vertical="center"/>
    </xf>
    <xf numFmtId="0" fontId="46" fillId="0" borderId="133" xfId="15" applyFont="1" applyBorder="1" applyAlignment="1">
      <alignment vertical="center"/>
    </xf>
    <xf numFmtId="38" fontId="46" fillId="7" borderId="26" xfId="16" applyFont="1" applyFill="1" applyBorder="1">
      <alignment vertical="center"/>
    </xf>
    <xf numFmtId="0" fontId="46" fillId="0" borderId="26" xfId="15" applyFont="1" applyBorder="1" applyAlignment="1">
      <alignment vertical="center"/>
    </xf>
    <xf numFmtId="0" fontId="60" fillId="0" borderId="0" xfId="15" applyFont="1" applyAlignment="1">
      <alignment vertical="center"/>
    </xf>
    <xf numFmtId="0" fontId="4" fillId="0" borderId="150" xfId="0" applyFont="1" applyBorder="1">
      <alignment vertical="center"/>
    </xf>
    <xf numFmtId="0" fontId="4" fillId="0" borderId="37" xfId="0" applyFont="1" applyBorder="1">
      <alignment vertical="center"/>
    </xf>
    <xf numFmtId="0" fontId="4" fillId="14" borderId="137" xfId="0" applyFont="1" applyFill="1" applyBorder="1">
      <alignment vertical="center"/>
    </xf>
    <xf numFmtId="0" fontId="4" fillId="0" borderId="151" xfId="0" applyFont="1" applyBorder="1">
      <alignment vertical="center"/>
    </xf>
    <xf numFmtId="0" fontId="4" fillId="2" borderId="127" xfId="0" applyFont="1" applyFill="1" applyBorder="1" applyAlignment="1">
      <alignment horizontal="center" vertical="center"/>
    </xf>
    <xf numFmtId="0" fontId="4" fillId="2" borderId="129" xfId="0" applyFont="1" applyFill="1" applyBorder="1" applyAlignment="1">
      <alignment horizontal="center" vertical="center"/>
    </xf>
    <xf numFmtId="0" fontId="4" fillId="0" borderId="0" xfId="0" applyFont="1">
      <alignment vertical="center"/>
    </xf>
    <xf numFmtId="0" fontId="18" fillId="0" borderId="133" xfId="0" applyFont="1" applyBorder="1" applyAlignment="1">
      <alignment vertical="center" wrapText="1"/>
    </xf>
    <xf numFmtId="0" fontId="18" fillId="0" borderId="3" xfId="0" applyFont="1" applyBorder="1" applyAlignment="1">
      <alignment vertical="center" wrapText="1"/>
    </xf>
    <xf numFmtId="0" fontId="4" fillId="14" borderId="13" xfId="0" applyFont="1" applyFill="1" applyBorder="1">
      <alignment vertical="center"/>
    </xf>
    <xf numFmtId="0" fontId="4" fillId="14" borderId="54" xfId="0" applyFont="1" applyFill="1" applyBorder="1">
      <alignment vertical="center"/>
    </xf>
    <xf numFmtId="0" fontId="4" fillId="14" borderId="37" xfId="0" applyFont="1" applyFill="1" applyBorder="1">
      <alignment vertical="center"/>
    </xf>
    <xf numFmtId="0" fontId="4" fillId="14" borderId="38" xfId="0" applyFont="1" applyFill="1" applyBorder="1">
      <alignment vertical="center"/>
    </xf>
    <xf numFmtId="0" fontId="3" fillId="2" borderId="127" xfId="0" applyFont="1" applyFill="1" applyBorder="1" applyAlignment="1">
      <alignment horizontal="center" vertical="center"/>
    </xf>
    <xf numFmtId="0" fontId="3" fillId="2" borderId="129" xfId="0" applyFont="1" applyFill="1" applyBorder="1" applyAlignment="1">
      <alignment horizontal="center" vertical="center"/>
    </xf>
    <xf numFmtId="0" fontId="11" fillId="2" borderId="127" xfId="0" applyFont="1" applyFill="1" applyBorder="1" applyAlignment="1">
      <alignment horizontal="center" vertical="center"/>
    </xf>
    <xf numFmtId="0" fontId="11" fillId="2" borderId="129" xfId="0" applyFont="1" applyFill="1" applyBorder="1" applyAlignment="1">
      <alignment horizontal="center" vertical="center"/>
    </xf>
    <xf numFmtId="0" fontId="19" fillId="2" borderId="127" xfId="0" applyFont="1" applyFill="1" applyBorder="1" applyAlignment="1">
      <alignment horizontal="center" vertical="center"/>
    </xf>
    <xf numFmtId="0" fontId="19" fillId="2" borderId="129" xfId="0" applyFont="1" applyFill="1" applyBorder="1" applyAlignment="1">
      <alignment horizontal="center" vertical="center"/>
    </xf>
    <xf numFmtId="0" fontId="18" fillId="0" borderId="127" xfId="0" applyFont="1" applyBorder="1" applyAlignment="1">
      <alignment vertical="center" wrapText="1"/>
    </xf>
    <xf numFmtId="0" fontId="18" fillId="0" borderId="129" xfId="0" applyFont="1" applyBorder="1" applyAlignment="1">
      <alignment vertical="center" wrapText="1"/>
    </xf>
    <xf numFmtId="0" fontId="18" fillId="0" borderId="127" xfId="0" applyFont="1" applyBorder="1">
      <alignment vertical="center"/>
    </xf>
    <xf numFmtId="0" fontId="18" fillId="0" borderId="129" xfId="0" applyFont="1" applyBorder="1">
      <alignment vertical="center"/>
    </xf>
    <xf numFmtId="0" fontId="21" fillId="0" borderId="0" xfId="0" applyFont="1" applyBorder="1" applyAlignment="1">
      <alignment vertical="center" wrapText="1"/>
    </xf>
    <xf numFmtId="0" fontId="21" fillId="14" borderId="0" xfId="0" applyFont="1" applyFill="1" applyBorder="1" applyAlignment="1">
      <alignment vertical="center" wrapText="1"/>
    </xf>
    <xf numFmtId="0" fontId="21" fillId="7" borderId="0" xfId="0" applyFont="1" applyFill="1" applyBorder="1" applyAlignment="1">
      <alignment vertical="center" wrapText="1"/>
    </xf>
    <xf numFmtId="182" fontId="4" fillId="0" borderId="0" xfId="5" applyNumberFormat="1" applyFont="1" applyFill="1" applyBorder="1" applyAlignment="1" applyProtection="1">
      <alignment horizontal="center" vertical="center" wrapText="1"/>
    </xf>
    <xf numFmtId="185" fontId="4" fillId="0" borderId="0" xfId="5" applyNumberFormat="1" applyFont="1" applyFill="1" applyBorder="1" applyAlignment="1" applyProtection="1">
      <alignment horizontal="center" vertical="center" shrinkToFit="1"/>
    </xf>
    <xf numFmtId="185" fontId="4" fillId="0" borderId="0" xfId="5" applyNumberFormat="1" applyFont="1" applyFill="1" applyBorder="1" applyAlignment="1" applyProtection="1">
      <alignment horizontal="center" vertical="center" wrapText="1"/>
    </xf>
    <xf numFmtId="0" fontId="4" fillId="0" borderId="0" xfId="5" applyFont="1" applyFill="1" applyBorder="1" applyAlignment="1" applyProtection="1">
      <alignment horizontal="center" vertical="center" wrapText="1"/>
    </xf>
    <xf numFmtId="0" fontId="4" fillId="0" borderId="0" xfId="5" applyFont="1" applyFill="1" applyBorder="1" applyAlignment="1" applyProtection="1">
      <alignment vertical="center"/>
    </xf>
    <xf numFmtId="0" fontId="4" fillId="0" borderId="76" xfId="5" applyFont="1" applyFill="1" applyBorder="1" applyAlignment="1" applyProtection="1">
      <alignment vertical="center" wrapText="1"/>
    </xf>
    <xf numFmtId="0" fontId="4" fillId="0" borderId="0" xfId="5" applyFont="1" applyFill="1" applyBorder="1" applyAlignment="1" applyProtection="1">
      <alignment vertical="center" wrapText="1"/>
    </xf>
    <xf numFmtId="184" fontId="4" fillId="0" borderId="0" xfId="5" applyNumberFormat="1" applyFont="1" applyFill="1" applyBorder="1" applyAlignment="1" applyProtection="1">
      <alignment horizontal="center" vertical="center" wrapText="1"/>
    </xf>
    <xf numFmtId="0" fontId="21" fillId="0" borderId="0" xfId="5" applyFont="1" applyFill="1" applyBorder="1" applyAlignment="1" applyProtection="1">
      <alignment horizontal="left" vertical="top" wrapText="1"/>
    </xf>
    <xf numFmtId="0" fontId="21" fillId="0" borderId="0" xfId="5" applyFont="1" applyFill="1" applyBorder="1" applyAlignment="1" applyProtection="1">
      <alignment horizontal="left" vertical="top"/>
    </xf>
    <xf numFmtId="0" fontId="3" fillId="2" borderId="70" xfId="5" applyFont="1" applyFill="1" applyBorder="1" applyAlignment="1" applyProtection="1">
      <alignment horizontal="center" vertical="center" wrapText="1"/>
    </xf>
    <xf numFmtId="0" fontId="3" fillId="2" borderId="70" xfId="5" applyFont="1" applyFill="1" applyBorder="1" applyAlignment="1" applyProtection="1">
      <alignment horizontal="center" vertical="center"/>
    </xf>
    <xf numFmtId="0" fontId="3" fillId="2" borderId="104" xfId="5" applyFont="1" applyFill="1" applyBorder="1" applyAlignment="1" applyProtection="1">
      <alignment horizontal="center" vertical="center" wrapText="1"/>
    </xf>
    <xf numFmtId="0" fontId="3" fillId="2" borderId="97" xfId="5" applyFont="1" applyFill="1" applyBorder="1" applyAlignment="1" applyProtection="1">
      <alignment horizontal="center" vertical="center" wrapText="1"/>
    </xf>
    <xf numFmtId="0" fontId="3" fillId="2" borderId="76" xfId="5" applyFont="1" applyFill="1" applyBorder="1" applyAlignment="1" applyProtection="1">
      <alignment horizontal="center" vertical="center" wrapText="1"/>
    </xf>
    <xf numFmtId="0" fontId="3" fillId="2" borderId="0" xfId="5" applyFont="1" applyFill="1" applyBorder="1" applyAlignment="1" applyProtection="1">
      <alignment horizontal="center" vertical="center" wrapText="1"/>
    </xf>
    <xf numFmtId="0" fontId="3" fillId="2" borderId="98" xfId="5" applyFont="1" applyFill="1" applyBorder="1" applyAlignment="1" applyProtection="1">
      <alignment horizontal="center" vertical="center" wrapText="1"/>
    </xf>
    <xf numFmtId="0" fontId="3" fillId="2" borderId="81" xfId="5" applyFont="1" applyFill="1" applyBorder="1" applyAlignment="1" applyProtection="1">
      <alignment horizontal="center" vertical="center" wrapText="1"/>
    </xf>
    <xf numFmtId="0" fontId="21" fillId="0" borderId="0" xfId="5" applyFont="1" applyFill="1">
      <alignment vertical="center"/>
    </xf>
    <xf numFmtId="0" fontId="21" fillId="0" borderId="0" xfId="5" applyFont="1" applyFill="1" applyAlignment="1">
      <alignment vertical="center" wrapText="1"/>
    </xf>
    <xf numFmtId="0" fontId="3" fillId="14" borderId="16" xfId="12" applyFont="1" applyFill="1" applyBorder="1" applyAlignment="1">
      <alignment vertical="center" wrapText="1"/>
    </xf>
    <xf numFmtId="0" fontId="3" fillId="14" borderId="15" xfId="12" applyFont="1" applyFill="1" applyBorder="1" applyAlignment="1">
      <alignment vertical="center" wrapText="1"/>
    </xf>
    <xf numFmtId="0" fontId="4" fillId="2" borderId="108" xfId="12" applyFont="1" applyFill="1" applyBorder="1" applyAlignment="1">
      <alignment horizontal="center" vertical="center" wrapText="1"/>
    </xf>
    <xf numFmtId="0" fontId="4" fillId="2" borderId="109" xfId="12" applyFont="1" applyFill="1" applyBorder="1" applyAlignment="1">
      <alignment horizontal="center" vertical="center" wrapText="1"/>
    </xf>
    <xf numFmtId="0" fontId="3" fillId="14" borderId="5" xfId="12" applyFont="1" applyFill="1" applyBorder="1" applyAlignment="1">
      <alignment vertical="center" wrapText="1"/>
    </xf>
    <xf numFmtId="0" fontId="3" fillId="14" borderId="13" xfId="12" applyFont="1" applyFill="1" applyBorder="1" applyAlignment="1">
      <alignment vertical="center" wrapText="1"/>
    </xf>
    <xf numFmtId="0" fontId="3" fillId="14" borderId="118" xfId="12" applyFont="1" applyFill="1" applyBorder="1" applyAlignment="1">
      <alignment vertical="center" wrapText="1"/>
    </xf>
    <xf numFmtId="0" fontId="3" fillId="14" borderId="119" xfId="12" applyFont="1" applyFill="1" applyBorder="1" applyAlignment="1">
      <alignment vertical="center" wrapText="1"/>
    </xf>
    <xf numFmtId="0" fontId="3" fillId="14" borderId="101" xfId="12" applyFont="1" applyFill="1" applyBorder="1" applyAlignment="1">
      <alignment vertical="center" wrapText="1"/>
    </xf>
    <xf numFmtId="0" fontId="3" fillId="14" borderId="102" xfId="12" applyFont="1" applyFill="1" applyBorder="1" applyAlignment="1">
      <alignment vertical="center" wrapText="1"/>
    </xf>
    <xf numFmtId="0" fontId="21" fillId="0" borderId="16" xfId="14" applyFont="1" applyFill="1" applyBorder="1" applyAlignment="1">
      <alignment horizontal="left" vertical="center" wrapText="1"/>
    </xf>
    <xf numFmtId="0" fontId="21" fillId="0" borderId="15" xfId="14" applyFont="1" applyFill="1" applyBorder="1" applyAlignment="1">
      <alignment horizontal="left" vertical="center" wrapText="1"/>
    </xf>
    <xf numFmtId="0" fontId="21" fillId="0" borderId="4" xfId="14" applyFont="1" applyFill="1" applyBorder="1" applyAlignment="1">
      <alignment horizontal="left" vertical="center" wrapText="1"/>
    </xf>
    <xf numFmtId="0" fontId="3" fillId="0" borderId="126" xfId="12" applyFont="1" applyFill="1" applyBorder="1"/>
    <xf numFmtId="0" fontId="3" fillId="0" borderId="2" xfId="8" applyFont="1" applyFill="1" applyBorder="1" applyAlignment="1">
      <alignment horizontal="left" vertical="center" shrinkToFit="1"/>
    </xf>
    <xf numFmtId="0" fontId="21" fillId="0" borderId="16" xfId="14" applyFont="1" applyFill="1" applyBorder="1" applyAlignment="1">
      <alignment horizontal="center" vertical="center" wrapText="1"/>
    </xf>
    <xf numFmtId="0" fontId="21" fillId="0" borderId="15" xfId="14" applyFont="1" applyFill="1" applyBorder="1" applyAlignment="1">
      <alignment horizontal="center" vertical="center" wrapText="1"/>
    </xf>
    <xf numFmtId="0" fontId="21" fillId="0" borderId="4" xfId="14" applyFont="1" applyFill="1" applyBorder="1" applyAlignment="1">
      <alignment horizontal="center" vertical="center" wrapText="1"/>
    </xf>
    <xf numFmtId="0" fontId="19" fillId="0" borderId="13" xfId="12" applyFont="1" applyFill="1" applyBorder="1" applyAlignment="1">
      <alignment horizontal="left" vertical="center" shrinkToFit="1"/>
    </xf>
    <xf numFmtId="38" fontId="3" fillId="7" borderId="25" xfId="1" applyFont="1" applyFill="1" applyBorder="1" applyAlignment="1">
      <alignment horizontal="right" vertical="center" shrinkToFit="1" readingOrder="1"/>
    </xf>
    <xf numFmtId="38" fontId="3" fillId="7" borderId="59" xfId="1" applyFont="1" applyFill="1" applyBorder="1" applyAlignment="1">
      <alignment horizontal="right" vertical="center" shrinkToFit="1" readingOrder="1"/>
    </xf>
    <xf numFmtId="38" fontId="3" fillId="7" borderId="16" xfId="1" applyFont="1" applyFill="1" applyBorder="1" applyAlignment="1">
      <alignment horizontal="right" vertical="center" wrapText="1"/>
    </xf>
    <xf numFmtId="38" fontId="3" fillId="7" borderId="4" xfId="1" applyFont="1" applyFill="1" applyBorder="1" applyAlignment="1">
      <alignment horizontal="right" vertical="center" wrapText="1"/>
    </xf>
    <xf numFmtId="38" fontId="3" fillId="7" borderId="55" xfId="1" applyFont="1" applyFill="1" applyBorder="1" applyAlignment="1">
      <alignment horizontal="right" vertical="center" wrapText="1"/>
    </xf>
    <xf numFmtId="38" fontId="3" fillId="7" borderId="57" xfId="1" applyFont="1" applyFill="1" applyBorder="1" applyAlignment="1">
      <alignment horizontal="right" vertical="center" wrapText="1"/>
    </xf>
    <xf numFmtId="0" fontId="3" fillId="0" borderId="26" xfId="8" applyFont="1" applyFill="1" applyBorder="1" applyAlignment="1">
      <alignment horizontal="left" vertical="center" shrinkToFit="1"/>
    </xf>
    <xf numFmtId="0" fontId="3" fillId="2" borderId="16" xfId="14" applyFont="1" applyFill="1" applyBorder="1" applyAlignment="1">
      <alignment horizontal="center" vertical="center" wrapText="1"/>
    </xf>
    <xf numFmtId="0" fontId="3" fillId="2" borderId="4" xfId="14" applyFont="1" applyFill="1" applyBorder="1" applyAlignment="1">
      <alignment horizontal="center" vertical="center" wrapText="1"/>
    </xf>
    <xf numFmtId="38" fontId="3" fillId="7" borderId="61" xfId="1" applyFont="1" applyFill="1" applyBorder="1" applyAlignment="1">
      <alignment horizontal="right" vertical="center" wrapText="1"/>
    </xf>
    <xf numFmtId="38" fontId="3" fillId="7" borderId="62" xfId="1" applyFont="1" applyFill="1" applyBorder="1" applyAlignment="1">
      <alignment horizontal="right" vertical="center" wrapText="1"/>
    </xf>
    <xf numFmtId="0" fontId="3" fillId="0" borderId="126" xfId="12" applyFont="1" applyFill="1" applyBorder="1" applyAlignment="1">
      <alignment shrinkToFit="1"/>
    </xf>
    <xf numFmtId="0" fontId="3" fillId="2" borderId="16" xfId="8" applyFont="1" applyFill="1" applyBorder="1" applyAlignment="1">
      <alignment horizontal="center" vertical="center" wrapText="1" shrinkToFit="1" readingOrder="1"/>
    </xf>
    <xf numFmtId="0" fontId="3" fillId="2" borderId="15" xfId="8" applyFont="1" applyFill="1" applyBorder="1" applyAlignment="1">
      <alignment horizontal="center" vertical="center" wrapText="1" shrinkToFit="1" readingOrder="1"/>
    </xf>
    <xf numFmtId="0" fontId="3" fillId="2" borderId="4" xfId="8" applyFont="1" applyFill="1" applyBorder="1" applyAlignment="1">
      <alignment horizontal="center" vertical="center" wrapText="1" shrinkToFit="1" readingOrder="1"/>
    </xf>
    <xf numFmtId="0" fontId="3" fillId="2" borderId="1" xfId="8" applyFont="1" applyFill="1" applyBorder="1" applyAlignment="1">
      <alignment horizontal="center" vertical="center" shrinkToFit="1"/>
    </xf>
    <xf numFmtId="0" fontId="4" fillId="7" borderId="13" xfId="5" applyFont="1" applyFill="1" applyBorder="1" applyAlignment="1">
      <alignment horizontal="left" vertical="center"/>
    </xf>
    <xf numFmtId="0" fontId="4" fillId="0" borderId="105" xfId="12" applyFont="1" applyFill="1" applyBorder="1" applyAlignment="1">
      <alignment vertical="center"/>
    </xf>
    <xf numFmtId="0" fontId="4" fillId="0" borderId="106" xfId="12" applyFont="1" applyFill="1" applyBorder="1" applyAlignment="1">
      <alignment vertical="center"/>
    </xf>
    <xf numFmtId="0" fontId="4" fillId="0" borderId="107" xfId="12" applyFont="1" applyFill="1" applyBorder="1" applyAlignment="1">
      <alignment vertical="center"/>
    </xf>
    <xf numFmtId="0" fontId="34" fillId="7" borderId="0" xfId="0" applyFont="1" applyFill="1" applyBorder="1" applyAlignment="1">
      <alignment horizontal="left" vertical="center"/>
    </xf>
    <xf numFmtId="0" fontId="14" fillId="7" borderId="0" xfId="0" applyFont="1" applyFill="1" applyBorder="1" applyAlignment="1">
      <alignment horizontal="left" vertical="center"/>
    </xf>
    <xf numFmtId="197" fontId="35" fillId="7" borderId="16" xfId="4" applyNumberFormat="1" applyFont="1" applyFill="1" applyBorder="1" applyAlignment="1">
      <alignment vertical="center" wrapText="1"/>
    </xf>
    <xf numFmtId="197" fontId="35" fillId="7" borderId="15" xfId="4" applyNumberFormat="1" applyFont="1" applyFill="1" applyBorder="1" applyAlignment="1">
      <alignment vertical="center" wrapText="1"/>
    </xf>
    <xf numFmtId="197" fontId="35" fillId="7" borderId="4" xfId="4" applyNumberFormat="1" applyFont="1" applyFill="1" applyBorder="1" applyAlignment="1">
      <alignment vertical="center" wrapText="1"/>
    </xf>
    <xf numFmtId="197" fontId="14" fillId="7" borderId="0" xfId="13" applyNumberFormat="1" applyFont="1" applyFill="1" applyAlignment="1">
      <alignment horizontal="right"/>
    </xf>
    <xf numFmtId="0" fontId="14" fillId="14" borderId="0" xfId="0" applyFont="1" applyFill="1" applyAlignment="1">
      <alignment horizontal="right" vertical="center"/>
    </xf>
    <xf numFmtId="0" fontId="29" fillId="0" borderId="0" xfId="0" applyFont="1" applyFill="1" applyAlignment="1">
      <alignment vertical="center" wrapText="1"/>
    </xf>
    <xf numFmtId="181" fontId="3" fillId="7" borderId="1" xfId="0" applyNumberFormat="1" applyFont="1" applyFill="1" applyBorder="1" applyAlignment="1">
      <alignment horizontal="center" vertical="center" wrapText="1"/>
    </xf>
    <xf numFmtId="181" fontId="5" fillId="7" borderId="1" xfId="0" applyNumberFormat="1" applyFont="1" applyFill="1" applyBorder="1" applyAlignment="1">
      <alignment horizontal="center" vertical="center" wrapText="1" shrinkToFit="1"/>
    </xf>
    <xf numFmtId="181" fontId="5" fillId="7" borderId="16" xfId="0" applyNumberFormat="1" applyFont="1" applyFill="1" applyBorder="1" applyAlignment="1">
      <alignment horizontal="left" vertical="center" wrapText="1"/>
    </xf>
    <xf numFmtId="181" fontId="5" fillId="7" borderId="15" xfId="0" applyNumberFormat="1" applyFont="1" applyFill="1" applyBorder="1" applyAlignment="1">
      <alignment horizontal="left" vertical="center" wrapText="1"/>
    </xf>
    <xf numFmtId="181" fontId="5" fillId="7" borderId="4" xfId="0" applyNumberFormat="1" applyFont="1" applyFill="1" applyBorder="1" applyAlignment="1">
      <alignment horizontal="left" vertical="center" wrapText="1"/>
    </xf>
    <xf numFmtId="0" fontId="21" fillId="14" borderId="16" xfId="0" applyFont="1" applyFill="1" applyBorder="1" applyAlignment="1">
      <alignment vertical="center" wrapText="1"/>
    </xf>
    <xf numFmtId="0" fontId="21" fillId="14" borderId="15" xfId="0" applyFont="1" applyFill="1" applyBorder="1" applyAlignment="1">
      <alignment vertical="center" wrapText="1"/>
    </xf>
    <xf numFmtId="0" fontId="21" fillId="14" borderId="4" xfId="0" applyFont="1" applyFill="1" applyBorder="1" applyAlignment="1">
      <alignment vertical="center" wrapText="1"/>
    </xf>
    <xf numFmtId="0" fontId="3" fillId="0" borderId="10" xfId="0" applyFont="1" applyFill="1" applyBorder="1" applyAlignment="1">
      <alignment horizontal="center" vertical="center" textRotation="255"/>
    </xf>
    <xf numFmtId="0" fontId="3" fillId="0" borderId="11" xfId="0" applyFont="1"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35" fillId="0" borderId="16" xfId="4" applyFont="1" applyFill="1" applyBorder="1" applyAlignment="1">
      <alignment vertical="center" wrapText="1"/>
    </xf>
    <xf numFmtId="0" fontId="35" fillId="0" borderId="15" xfId="4" applyFont="1" applyFill="1" applyBorder="1" applyAlignment="1">
      <alignment vertical="center" wrapText="1"/>
    </xf>
    <xf numFmtId="0" fontId="35" fillId="0" borderId="4" xfId="4" applyFont="1" applyFill="1" applyBorder="1" applyAlignment="1">
      <alignment vertical="center" wrapText="1"/>
    </xf>
    <xf numFmtId="181" fontId="5" fillId="7" borderId="1" xfId="0" applyNumberFormat="1" applyFont="1" applyFill="1" applyBorder="1" applyAlignment="1">
      <alignment horizontal="left" vertical="center" wrapText="1" shrinkToFit="1"/>
    </xf>
    <xf numFmtId="0" fontId="35" fillId="0" borderId="104" xfId="4" applyFont="1" applyFill="1" applyBorder="1">
      <alignment vertical="center"/>
    </xf>
    <xf numFmtId="0" fontId="35" fillId="0" borderId="97" xfId="4" applyFont="1" applyFill="1" applyBorder="1">
      <alignment vertical="center"/>
    </xf>
    <xf numFmtId="0" fontId="35" fillId="0" borderId="124" xfId="4" applyFont="1" applyFill="1" applyBorder="1">
      <alignment vertical="center"/>
    </xf>
    <xf numFmtId="0" fontId="35" fillId="0" borderId="98" xfId="4" applyFont="1" applyFill="1" applyBorder="1">
      <alignment vertical="center"/>
    </xf>
    <xf numFmtId="0" fontId="35" fillId="0" borderId="81" xfId="4" applyFont="1" applyFill="1" applyBorder="1">
      <alignment vertical="center"/>
    </xf>
    <xf numFmtId="0" fontId="35" fillId="0" borderId="100" xfId="4" applyFont="1" applyFill="1" applyBorder="1">
      <alignment vertical="center"/>
    </xf>
    <xf numFmtId="0" fontId="4" fillId="7" borderId="123" xfId="0" applyFont="1" applyFill="1" applyBorder="1" applyAlignment="1">
      <alignment horizontal="center" vertical="center"/>
    </xf>
    <xf numFmtId="0" fontId="4" fillId="7" borderId="78" xfId="0" applyFont="1" applyFill="1" applyBorder="1" applyAlignment="1">
      <alignment horizontal="center" vertical="center"/>
    </xf>
    <xf numFmtId="0" fontId="21" fillId="14" borderId="63" xfId="0" applyFont="1" applyFill="1" applyBorder="1" applyAlignment="1">
      <alignment vertical="center" wrapText="1"/>
    </xf>
    <xf numFmtId="0" fontId="21" fillId="14" borderId="6" xfId="0" applyFont="1" applyFill="1" applyBorder="1" applyAlignment="1">
      <alignment vertical="center" wrapText="1"/>
    </xf>
    <xf numFmtId="0" fontId="21" fillId="14" borderId="11" xfId="0" applyFont="1" applyFill="1" applyBorder="1" applyAlignment="1">
      <alignment vertical="center" wrapText="1"/>
    </xf>
    <xf numFmtId="0" fontId="21" fillId="14" borderId="64" xfId="0" applyFont="1" applyFill="1" applyBorder="1" applyAlignment="1">
      <alignment vertical="center" wrapText="1"/>
    </xf>
    <xf numFmtId="0" fontId="21" fillId="14" borderId="13" xfId="0" applyFont="1" applyFill="1" applyBorder="1" applyAlignment="1">
      <alignment vertical="center" wrapText="1"/>
    </xf>
    <xf numFmtId="0" fontId="21" fillId="14" borderId="14" xfId="0" applyFont="1" applyFill="1" applyBorder="1" applyAlignment="1">
      <alignment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4" xfId="0" applyFont="1" applyFill="1" applyBorder="1" applyAlignment="1">
      <alignment horizontal="center" vertical="center" wrapText="1"/>
    </xf>
    <xf numFmtId="0" fontId="4" fillId="8" borderId="1" xfId="0" applyFont="1" applyFill="1" applyBorder="1">
      <alignment vertical="center"/>
    </xf>
    <xf numFmtId="0" fontId="35" fillId="2" borderId="3" xfId="0" applyFont="1" applyFill="1" applyBorder="1" applyAlignment="1">
      <alignment horizontal="center" vertical="center" shrinkToFit="1"/>
    </xf>
    <xf numFmtId="0" fontId="3" fillId="0" borderId="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15" xfId="0" applyFont="1" applyFill="1" applyBorder="1" applyAlignment="1">
      <alignment horizontal="center" vertical="center" wrapText="1"/>
    </xf>
    <xf numFmtId="0" fontId="5" fillId="2" borderId="76" xfId="0" applyFont="1" applyFill="1" applyBorder="1" applyAlignment="1">
      <alignment vertical="center" textRotation="255" wrapText="1"/>
    </xf>
    <xf numFmtId="0" fontId="5" fillId="2" borderId="114" xfId="0" applyFont="1" applyFill="1" applyBorder="1" applyAlignment="1">
      <alignment vertical="center" textRotation="255" wrapText="1"/>
    </xf>
    <xf numFmtId="0" fontId="5" fillId="2" borderId="98" xfId="0" applyFont="1" applyFill="1" applyBorder="1" applyAlignment="1">
      <alignment vertical="center" textRotation="255" wrapText="1"/>
    </xf>
    <xf numFmtId="0" fontId="5" fillId="2" borderId="100" xfId="0" applyFont="1" applyFill="1" applyBorder="1" applyAlignment="1">
      <alignment vertical="center" textRotation="255" wrapText="1"/>
    </xf>
    <xf numFmtId="0" fontId="3" fillId="0" borderId="110" xfId="0" applyFont="1" applyFill="1" applyBorder="1" applyAlignment="1">
      <alignment vertical="center" wrapText="1"/>
    </xf>
    <xf numFmtId="0" fontId="3" fillId="0" borderId="111" xfId="0" applyFont="1" applyFill="1" applyBorder="1" applyAlignment="1">
      <alignment vertical="center" wrapText="1"/>
    </xf>
    <xf numFmtId="0" fontId="3" fillId="0" borderId="112" xfId="0" applyFont="1" applyFill="1" applyBorder="1" applyAlignment="1">
      <alignment vertical="center" wrapText="1"/>
    </xf>
    <xf numFmtId="0" fontId="35" fillId="0" borderId="109" xfId="4" applyFont="1" applyFill="1" applyBorder="1">
      <alignment vertical="center"/>
    </xf>
    <xf numFmtId="0" fontId="35" fillId="0" borderId="116" xfId="4" applyFont="1" applyFill="1" applyBorder="1">
      <alignment vertical="center"/>
    </xf>
    <xf numFmtId="0" fontId="4" fillId="14" borderId="16" xfId="0" applyFont="1" applyFill="1" applyBorder="1" applyAlignment="1">
      <alignment horizontal="center" vertical="center"/>
    </xf>
    <xf numFmtId="0" fontId="4" fillId="14" borderId="15" xfId="0" applyFont="1" applyFill="1" applyBorder="1" applyAlignment="1">
      <alignment horizontal="center" vertical="center"/>
    </xf>
    <xf numFmtId="0" fontId="4" fillId="14" borderId="4" xfId="0" applyFont="1" applyFill="1" applyBorder="1" applyAlignment="1">
      <alignment horizontal="center" vertical="center"/>
    </xf>
    <xf numFmtId="191" fontId="24" fillId="7" borderId="16" xfId="1" applyNumberFormat="1" applyFont="1" applyFill="1" applyBorder="1" applyAlignment="1">
      <alignment horizontal="right" vertical="center"/>
    </xf>
    <xf numFmtId="191" fontId="24" fillId="7" borderId="15" xfId="1" applyNumberFormat="1" applyFont="1" applyFill="1" applyBorder="1" applyAlignment="1">
      <alignment horizontal="right" vertical="center"/>
    </xf>
    <xf numFmtId="191" fontId="24" fillId="7" borderId="4" xfId="1" applyNumberFormat="1" applyFont="1" applyFill="1" applyBorder="1" applyAlignment="1">
      <alignment horizontal="right" vertical="center"/>
    </xf>
    <xf numFmtId="0" fontId="3" fillId="2" borderId="1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5" fillId="0" borderId="120" xfId="4" applyFont="1" applyFill="1" applyBorder="1">
      <alignment vertical="center"/>
    </xf>
    <xf numFmtId="0" fontId="35" fillId="0" borderId="102" xfId="4" applyFont="1" applyFill="1" applyBorder="1">
      <alignment vertical="center"/>
    </xf>
    <xf numFmtId="0" fontId="35" fillId="0" borderId="103" xfId="4" applyFont="1" applyFill="1" applyBorder="1">
      <alignment vertical="center"/>
    </xf>
    <xf numFmtId="0" fontId="35" fillId="0" borderId="125" xfId="4" applyFont="1" applyFill="1" applyBorder="1">
      <alignment vertical="center"/>
    </xf>
    <xf numFmtId="0" fontId="35" fillId="0" borderId="99" xfId="4" applyFont="1" applyFill="1" applyBorder="1">
      <alignment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3" xfId="0" applyFont="1" applyFill="1" applyBorder="1" applyAlignment="1">
      <alignment horizontal="center" vertical="center"/>
    </xf>
    <xf numFmtId="0" fontId="21" fillId="14" borderId="10" xfId="0" applyFont="1" applyFill="1" applyBorder="1" applyAlignment="1">
      <alignment vertical="center" wrapText="1"/>
    </xf>
    <xf numFmtId="38" fontId="3" fillId="0" borderId="16" xfId="1" applyFont="1" applyFill="1" applyBorder="1" applyAlignment="1">
      <alignment horizontal="left" vertical="center" wrapText="1"/>
    </xf>
    <xf numFmtId="38" fontId="3" fillId="0" borderId="15" xfId="1" applyFont="1" applyFill="1" applyBorder="1" applyAlignment="1">
      <alignment horizontal="left" vertical="center" wrapText="1"/>
    </xf>
    <xf numFmtId="38" fontId="3" fillId="0" borderId="4" xfId="1" applyFont="1" applyFill="1" applyBorder="1" applyAlignment="1">
      <alignment horizontal="left" vertical="center" wrapText="1"/>
    </xf>
    <xf numFmtId="0" fontId="3" fillId="0" borderId="15" xfId="13" applyFont="1" applyFill="1" applyBorder="1" applyAlignment="1">
      <alignment horizontal="left" vertical="center" wrapText="1"/>
    </xf>
    <xf numFmtId="0" fontId="3" fillId="0" borderId="4" xfId="13" applyFont="1" applyFill="1" applyBorder="1" applyAlignment="1">
      <alignment horizontal="left" vertical="center" wrapText="1"/>
    </xf>
    <xf numFmtId="0" fontId="35" fillId="0" borderId="104" xfId="4" applyFont="1" applyFill="1" applyBorder="1" applyAlignment="1">
      <alignment vertical="center" wrapText="1"/>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38" fontId="3" fillId="0" borderId="25" xfId="1" applyFont="1" applyFill="1" applyBorder="1" applyAlignment="1">
      <alignment horizontal="left" vertical="center" wrapText="1"/>
    </xf>
    <xf numFmtId="38" fontId="3" fillId="0" borderId="58" xfId="1" applyFont="1" applyFill="1" applyBorder="1" applyAlignment="1">
      <alignment horizontal="left" vertical="center" wrapText="1"/>
    </xf>
    <xf numFmtId="38" fontId="3" fillId="0" borderId="59" xfId="1" applyFont="1" applyFill="1" applyBorder="1" applyAlignment="1">
      <alignment horizontal="left" vertical="center" wrapText="1"/>
    </xf>
    <xf numFmtId="38" fontId="21" fillId="14" borderId="16" xfId="1" applyFont="1" applyFill="1" applyBorder="1" applyAlignment="1">
      <alignment horizontal="left" vertical="center" wrapText="1"/>
    </xf>
    <xf numFmtId="38" fontId="21" fillId="14" borderId="15" xfId="1" applyFont="1" applyFill="1" applyBorder="1" applyAlignment="1">
      <alignment horizontal="left" vertical="center" wrapText="1"/>
    </xf>
    <xf numFmtId="38" fontId="21" fillId="14" borderId="4" xfId="1" applyFont="1" applyFill="1" applyBorder="1" applyAlignment="1">
      <alignment horizontal="left" vertical="center" wrapText="1"/>
    </xf>
    <xf numFmtId="0" fontId="21" fillId="0" borderId="0" xfId="0" applyFont="1" applyFill="1" applyBorder="1" applyAlignment="1">
      <alignment vertical="center" wrapText="1"/>
    </xf>
    <xf numFmtId="180" fontId="45" fillId="14" borderId="16" xfId="0" applyNumberFormat="1" applyFont="1" applyFill="1" applyBorder="1" applyAlignment="1">
      <alignment horizontal="center" vertical="center"/>
    </xf>
    <xf numFmtId="180" fontId="45" fillId="14" borderId="4" xfId="0" applyNumberFormat="1" applyFont="1" applyFill="1" applyBorder="1" applyAlignment="1">
      <alignment horizontal="center" vertical="center"/>
    </xf>
    <xf numFmtId="191" fontId="24" fillId="7" borderId="55" xfId="1" applyNumberFormat="1" applyFont="1" applyFill="1" applyBorder="1" applyAlignment="1">
      <alignment horizontal="right" vertical="center"/>
    </xf>
    <xf numFmtId="191" fontId="24" fillId="7" borderId="56" xfId="1" applyNumberFormat="1" applyFont="1" applyFill="1" applyBorder="1" applyAlignment="1">
      <alignment horizontal="right" vertical="center"/>
    </xf>
    <xf numFmtId="191" fontId="24" fillId="7" borderId="57" xfId="1" applyNumberFormat="1" applyFont="1" applyFill="1" applyBorder="1" applyAlignment="1">
      <alignment horizontal="right" vertical="center"/>
    </xf>
    <xf numFmtId="191" fontId="24" fillId="7" borderId="26" xfId="1" applyNumberFormat="1" applyFont="1" applyFill="1" applyBorder="1" applyAlignment="1">
      <alignment horizontal="right" vertical="center"/>
    </xf>
    <xf numFmtId="0" fontId="3" fillId="0" borderId="13" xfId="13" applyFont="1" applyFill="1" applyBorder="1" applyAlignment="1">
      <alignment horizontal="left" vertical="center" wrapText="1"/>
    </xf>
    <xf numFmtId="0" fontId="3" fillId="0" borderId="14" xfId="13" applyFont="1" applyFill="1" applyBorder="1" applyAlignment="1">
      <alignment horizontal="left" vertical="center" wrapText="1"/>
    </xf>
    <xf numFmtId="191" fontId="24" fillId="7" borderId="5" xfId="1" applyNumberFormat="1" applyFont="1" applyFill="1" applyBorder="1" applyAlignment="1">
      <alignment horizontal="right" vertical="center"/>
    </xf>
    <xf numFmtId="191" fontId="24" fillId="7" borderId="13" xfId="1" applyNumberFormat="1" applyFont="1" applyFill="1" applyBorder="1" applyAlignment="1">
      <alignment horizontal="right" vertical="center"/>
    </xf>
    <xf numFmtId="191" fontId="24" fillId="7" borderId="14" xfId="1" applyNumberFormat="1" applyFont="1" applyFill="1" applyBorder="1" applyAlignment="1">
      <alignment horizontal="right" vertical="center"/>
    </xf>
    <xf numFmtId="0" fontId="10" fillId="0" borderId="0" xfId="0" applyFont="1" applyFill="1" applyAlignment="1"/>
    <xf numFmtId="0" fontId="35" fillId="2" borderId="16" xfId="0" applyFont="1" applyFill="1" applyBorder="1" applyAlignment="1">
      <alignment horizontal="center" vertical="center"/>
    </xf>
    <xf numFmtId="0" fontId="35" fillId="2" borderId="15" xfId="0" applyFont="1" applyFill="1" applyBorder="1" applyAlignment="1">
      <alignment horizontal="center" vertical="center"/>
    </xf>
    <xf numFmtId="0" fontId="35" fillId="2" borderId="4" xfId="0" applyFont="1" applyFill="1" applyBorder="1" applyAlignment="1">
      <alignment horizontal="center" vertical="center"/>
    </xf>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3" fillId="2" borderId="1" xfId="0" applyFont="1" applyFill="1" applyBorder="1" applyAlignment="1">
      <alignment horizontal="center" vertical="center"/>
    </xf>
    <xf numFmtId="0" fontId="18" fillId="2" borderId="2" xfId="0" applyFont="1" applyFill="1" applyBorder="1" applyAlignment="1">
      <alignment horizontal="center" vertical="center" textRotation="255"/>
    </xf>
    <xf numFmtId="0" fontId="18" fillId="2" borderId="8" xfId="0" applyFont="1" applyFill="1" applyBorder="1" applyAlignment="1">
      <alignment horizontal="center" vertical="center" textRotation="255"/>
    </xf>
    <xf numFmtId="0" fontId="18" fillId="2" borderId="3" xfId="0" applyFont="1" applyFill="1" applyBorder="1" applyAlignment="1">
      <alignment horizontal="center" vertical="center" textRotation="255"/>
    </xf>
    <xf numFmtId="0" fontId="3" fillId="0" borderId="1" xfId="0" applyFont="1" applyFill="1" applyBorder="1" applyAlignment="1">
      <alignment horizontal="center" vertical="center" textRotation="255"/>
    </xf>
    <xf numFmtId="0" fontId="3" fillId="0" borderId="10"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5"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38" fontId="3" fillId="0" borderId="5" xfId="1" applyFont="1" applyFill="1" applyBorder="1" applyAlignment="1">
      <alignment horizontal="left" vertical="center" wrapText="1"/>
    </xf>
    <xf numFmtId="38" fontId="3" fillId="0" borderId="13" xfId="1" applyFont="1" applyFill="1" applyBorder="1" applyAlignment="1">
      <alignment horizontal="left" vertical="center" wrapText="1"/>
    </xf>
    <xf numFmtId="38" fontId="3" fillId="0" borderId="14" xfId="1" applyFont="1" applyFill="1" applyBorder="1" applyAlignment="1">
      <alignment horizontal="left" vertical="center" wrapText="1"/>
    </xf>
    <xf numFmtId="38" fontId="3" fillId="0" borderId="10" xfId="1" applyFont="1" applyFill="1" applyBorder="1" applyAlignment="1">
      <alignment horizontal="left" vertical="center" wrapText="1"/>
    </xf>
    <xf numFmtId="38" fontId="3" fillId="0" borderId="6" xfId="1" applyFont="1" applyFill="1" applyBorder="1" applyAlignment="1">
      <alignment horizontal="left" vertical="center" wrapText="1"/>
    </xf>
    <xf numFmtId="38" fontId="3" fillId="0" borderId="11" xfId="1" applyFont="1" applyFill="1" applyBorder="1" applyAlignment="1">
      <alignment horizontal="left" vertical="center" wrapText="1"/>
    </xf>
    <xf numFmtId="190" fontId="3" fillId="2" borderId="1" xfId="0" applyNumberFormat="1" applyFont="1" applyFill="1" applyBorder="1" applyAlignment="1">
      <alignment horizontal="center" vertical="center"/>
    </xf>
    <xf numFmtId="0" fontId="8" fillId="0" borderId="0" xfId="13" applyFont="1" applyFill="1" applyAlignment="1">
      <alignment horizontal="center" vertical="center"/>
    </xf>
    <xf numFmtId="0" fontId="3" fillId="0" borderId="16" xfId="0" applyFont="1" applyFill="1" applyBorder="1" applyAlignment="1">
      <alignment horizontal="center" vertical="center"/>
    </xf>
    <xf numFmtId="0" fontId="3" fillId="0" borderId="4" xfId="0" applyFont="1" applyFill="1" applyBorder="1" applyAlignment="1">
      <alignment horizontal="center" vertical="center"/>
    </xf>
    <xf numFmtId="0" fontId="4" fillId="7" borderId="16" xfId="0" applyFont="1" applyFill="1" applyBorder="1" applyAlignment="1">
      <alignment horizontal="center" vertical="center"/>
    </xf>
    <xf numFmtId="0" fontId="4" fillId="7" borderId="15" xfId="0" applyFont="1" applyFill="1" applyBorder="1" applyAlignment="1">
      <alignment horizontal="center" vertical="center"/>
    </xf>
    <xf numFmtId="0" fontId="4" fillId="7" borderId="4" xfId="0" applyFont="1" applyFill="1" applyBorder="1" applyAlignment="1">
      <alignment horizontal="center" vertical="center"/>
    </xf>
    <xf numFmtId="0" fontId="3" fillId="0" borderId="13" xfId="13" applyFont="1" applyFill="1" applyBorder="1" applyAlignment="1">
      <alignment vertical="center" wrapText="1"/>
    </xf>
    <xf numFmtId="0" fontId="3" fillId="0" borderId="14" xfId="13" applyFont="1" applyFill="1" applyBorder="1" applyAlignment="1">
      <alignment vertical="center" wrapText="1"/>
    </xf>
    <xf numFmtId="0" fontId="3" fillId="0" borderId="15" xfId="13" applyFont="1" applyFill="1" applyBorder="1" applyAlignment="1">
      <alignment vertical="center" wrapText="1"/>
    </xf>
    <xf numFmtId="0" fontId="3" fillId="0" borderId="4" xfId="13" applyFont="1" applyFill="1" applyBorder="1" applyAlignment="1">
      <alignment vertical="center" wrapText="1"/>
    </xf>
    <xf numFmtId="0" fontId="3" fillId="0" borderId="15" xfId="13" applyFont="1" applyFill="1" applyBorder="1" applyAlignment="1">
      <alignment horizontal="left" vertical="center"/>
    </xf>
    <xf numFmtId="0" fontId="3" fillId="0" borderId="4" xfId="13" applyFont="1" applyFill="1" applyBorder="1" applyAlignment="1">
      <alignment horizontal="left" vertical="center"/>
    </xf>
    <xf numFmtId="0" fontId="3" fillId="2" borderId="2" xfId="13" applyFont="1" applyFill="1" applyBorder="1" applyAlignment="1">
      <alignment horizontal="center" vertical="center" textRotation="255" wrapText="1"/>
    </xf>
    <xf numFmtId="0" fontId="3" fillId="2" borderId="8" xfId="13" applyFont="1" applyFill="1" applyBorder="1" applyAlignment="1">
      <alignment horizontal="center" vertical="center" textRotation="255" wrapText="1"/>
    </xf>
    <xf numFmtId="0" fontId="3" fillId="2" borderId="3" xfId="13" applyFont="1" applyFill="1" applyBorder="1" applyAlignment="1">
      <alignment horizontal="center" vertical="center" textRotation="255" wrapText="1"/>
    </xf>
    <xf numFmtId="0" fontId="3" fillId="0" borderId="25" xfId="0" applyFont="1" applyFill="1" applyBorder="1" applyAlignment="1">
      <alignment vertical="center"/>
    </xf>
    <xf numFmtId="0" fontId="3" fillId="0" borderId="58" xfId="0" applyFont="1" applyFill="1" applyBorder="1" applyAlignment="1">
      <alignment vertical="center"/>
    </xf>
    <xf numFmtId="0" fontId="3" fillId="0" borderId="59" xfId="0" applyFont="1" applyFill="1" applyBorder="1" applyAlignment="1">
      <alignment vertical="center"/>
    </xf>
    <xf numFmtId="0" fontId="3" fillId="0" borderId="25"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5" fillId="0" borderId="16" xfId="0" applyFont="1" applyFill="1" applyBorder="1" applyAlignment="1">
      <alignment vertical="center" wrapText="1"/>
    </xf>
    <xf numFmtId="0" fontId="35" fillId="0" borderId="15" xfId="0" applyFont="1" applyFill="1" applyBorder="1" applyAlignment="1">
      <alignment vertical="center" wrapText="1"/>
    </xf>
    <xf numFmtId="0" fontId="35" fillId="0" borderId="4" xfId="0" applyFont="1" applyFill="1" applyBorder="1" applyAlignment="1">
      <alignment vertical="center" wrapText="1"/>
    </xf>
    <xf numFmtId="181" fontId="3" fillId="7" borderId="101" xfId="0" applyNumberFormat="1" applyFont="1" applyFill="1" applyBorder="1" applyAlignment="1">
      <alignment vertical="center" wrapText="1"/>
    </xf>
    <xf numFmtId="181" fontId="3" fillId="7" borderId="102" xfId="0" applyNumberFormat="1" applyFont="1" applyFill="1" applyBorder="1" applyAlignment="1">
      <alignment vertical="center" wrapText="1"/>
    </xf>
    <xf numFmtId="181" fontId="3" fillId="7" borderId="103" xfId="0" applyNumberFormat="1" applyFont="1" applyFill="1" applyBorder="1" applyAlignment="1">
      <alignment vertical="center" wrapText="1"/>
    </xf>
    <xf numFmtId="0" fontId="3" fillId="0" borderId="120" xfId="0" quotePrefix="1" applyFont="1" applyFill="1" applyBorder="1" applyAlignment="1">
      <alignment vertical="center"/>
    </xf>
    <xf numFmtId="0" fontId="3" fillId="0" borderId="102" xfId="0" quotePrefix="1" applyFont="1" applyFill="1" applyBorder="1" applyAlignment="1">
      <alignment vertical="center"/>
    </xf>
    <xf numFmtId="0" fontId="3" fillId="0" borderId="121" xfId="0" quotePrefix="1" applyFont="1" applyFill="1" applyBorder="1" applyAlignment="1">
      <alignment vertical="center"/>
    </xf>
    <xf numFmtId="0" fontId="3" fillId="0" borderId="122" xfId="0" applyFont="1" applyFill="1" applyBorder="1" applyAlignment="1">
      <alignment vertical="center" wrapText="1"/>
    </xf>
    <xf numFmtId="0" fontId="3" fillId="0" borderId="13" xfId="0" applyFont="1" applyFill="1" applyBorder="1" applyAlignment="1">
      <alignment vertical="center" wrapText="1"/>
    </xf>
    <xf numFmtId="0" fontId="3" fillId="0" borderId="115" xfId="0" applyFont="1" applyFill="1" applyBorder="1" applyAlignment="1">
      <alignment vertical="center" wrapText="1"/>
    </xf>
    <xf numFmtId="0" fontId="35" fillId="0" borderId="16" xfId="4" applyFont="1" applyFill="1" applyBorder="1">
      <alignment vertical="center"/>
    </xf>
    <xf numFmtId="0" fontId="35" fillId="0" borderId="15" xfId="4" applyFont="1" applyFill="1" applyBorder="1">
      <alignment vertical="center"/>
    </xf>
    <xf numFmtId="0" fontId="35" fillId="0" borderId="4" xfId="4" applyFont="1" applyFill="1" applyBorder="1">
      <alignment vertical="center"/>
    </xf>
    <xf numFmtId="0" fontId="3" fillId="0" borderId="12" xfId="0" applyFont="1" applyFill="1" applyBorder="1" applyAlignment="1">
      <alignment horizontal="center" vertical="center" textRotation="255" wrapText="1"/>
    </xf>
    <xf numFmtId="0" fontId="3" fillId="0" borderId="9" xfId="0" applyFont="1" applyFill="1" applyBorder="1" applyAlignment="1">
      <alignment horizontal="center" vertical="center" textRotation="255" wrapText="1"/>
    </xf>
    <xf numFmtId="0" fontId="35" fillId="0" borderId="117" xfId="4" applyFont="1" applyFill="1" applyBorder="1">
      <alignment vertical="center"/>
    </xf>
    <xf numFmtId="0" fontId="35" fillId="0" borderId="10" xfId="4" applyFont="1" applyFill="1" applyBorder="1">
      <alignment vertical="center"/>
    </xf>
    <xf numFmtId="0" fontId="35" fillId="0" borderId="6" xfId="4" applyFont="1" applyFill="1" applyBorder="1">
      <alignment vertical="center"/>
    </xf>
    <xf numFmtId="0" fontId="35" fillId="0" borderId="11" xfId="4" applyFont="1" applyFill="1" applyBorder="1">
      <alignment vertical="center"/>
    </xf>
    <xf numFmtId="0" fontId="35" fillId="0" borderId="5" xfId="4" applyFont="1" applyFill="1" applyBorder="1">
      <alignment vertical="center"/>
    </xf>
    <xf numFmtId="0" fontId="35" fillId="0" borderId="13" xfId="4" applyFont="1" applyFill="1" applyBorder="1">
      <alignment vertical="center"/>
    </xf>
    <xf numFmtId="0" fontId="35" fillId="0" borderId="14" xfId="4" applyFont="1" applyFill="1" applyBorder="1">
      <alignment vertical="center"/>
    </xf>
    <xf numFmtId="0" fontId="21" fillId="14" borderId="15" xfId="0" applyFont="1" applyFill="1" applyBorder="1" applyAlignment="1">
      <alignment horizontal="center" vertical="center" wrapText="1"/>
    </xf>
    <xf numFmtId="0" fontId="21" fillId="14" borderId="4" xfId="0" applyFont="1" applyFill="1" applyBorder="1" applyAlignment="1">
      <alignment horizontal="center" vertical="center" wrapText="1"/>
    </xf>
    <xf numFmtId="0" fontId="35" fillId="0" borderId="118" xfId="4" applyFont="1" applyFill="1" applyBorder="1">
      <alignment vertical="center"/>
    </xf>
    <xf numFmtId="0" fontId="35" fillId="0" borderId="111" xfId="4" applyFont="1" applyFill="1" applyBorder="1">
      <alignment vertical="center"/>
    </xf>
    <xf numFmtId="0" fontId="35" fillId="0" borderId="119" xfId="4" applyFont="1" applyFill="1" applyBorder="1">
      <alignment vertical="center"/>
    </xf>
    <xf numFmtId="0" fontId="3" fillId="0" borderId="16" xfId="0" applyFont="1" applyFill="1" applyBorder="1" applyAlignment="1">
      <alignment horizontal="center" vertical="center" textRotation="255"/>
    </xf>
    <xf numFmtId="0" fontId="3" fillId="0" borderId="4" xfId="0" applyFont="1" applyFill="1" applyBorder="1" applyAlignment="1">
      <alignment horizontal="center" vertical="center" textRotation="255"/>
    </xf>
    <xf numFmtId="0" fontId="3" fillId="0" borderId="14" xfId="0" applyFont="1" applyFill="1" applyBorder="1" applyAlignment="1">
      <alignment horizontal="center" vertical="center"/>
    </xf>
    <xf numFmtId="0" fontId="35" fillId="2" borderId="10" xfId="0" applyFont="1" applyFill="1" applyBorder="1" applyAlignment="1">
      <alignment horizontal="center" vertical="center"/>
    </xf>
    <xf numFmtId="0" fontId="35" fillId="2" borderId="11" xfId="0" applyFont="1" applyFill="1" applyBorder="1" applyAlignment="1">
      <alignment horizontal="center" vertical="center"/>
    </xf>
    <xf numFmtId="0" fontId="35" fillId="2" borderId="5" xfId="0" applyFont="1" applyFill="1" applyBorder="1" applyAlignment="1">
      <alignment horizontal="center" vertical="center"/>
    </xf>
    <xf numFmtId="0" fontId="35" fillId="2" borderId="14" xfId="0" applyFont="1" applyFill="1" applyBorder="1" applyAlignment="1">
      <alignment horizontal="center" vertical="center"/>
    </xf>
    <xf numFmtId="0" fontId="35" fillId="2" borderId="6" xfId="0" applyFont="1" applyFill="1" applyBorder="1" applyAlignment="1">
      <alignment horizontal="center" vertical="center"/>
    </xf>
    <xf numFmtId="0" fontId="35" fillId="2" borderId="13" xfId="0" applyFont="1" applyFill="1" applyBorder="1" applyAlignment="1">
      <alignment horizontal="center" vertical="center"/>
    </xf>
    <xf numFmtId="0" fontId="35" fillId="2" borderId="2" xfId="0" applyFont="1" applyFill="1" applyBorder="1" applyAlignment="1">
      <alignment horizontal="center" vertical="center"/>
    </xf>
    <xf numFmtId="0" fontId="3" fillId="0" borderId="10" xfId="13" applyFont="1" applyFill="1" applyBorder="1" applyAlignment="1">
      <alignment horizontal="left" vertical="center" wrapText="1"/>
    </xf>
    <xf numFmtId="0" fontId="3" fillId="0" borderId="6" xfId="13" applyFont="1" applyFill="1" applyBorder="1" applyAlignment="1">
      <alignment horizontal="left" vertical="center" wrapText="1"/>
    </xf>
    <xf numFmtId="0" fontId="3" fillId="0" borderId="11" xfId="13" applyFont="1" applyFill="1" applyBorder="1" applyAlignment="1">
      <alignment horizontal="left" vertical="center" wrapText="1"/>
    </xf>
    <xf numFmtId="0" fontId="3" fillId="0" borderId="5" xfId="13" applyFont="1" applyFill="1" applyBorder="1" applyAlignment="1">
      <alignment horizontal="left" vertical="center" wrapText="1"/>
    </xf>
    <xf numFmtId="0" fontId="18" fillId="2" borderId="1" xfId="0" applyFont="1" applyFill="1" applyBorder="1" applyAlignment="1">
      <alignment horizontal="center" vertical="center" textRotation="255"/>
    </xf>
    <xf numFmtId="0" fontId="5" fillId="0" borderId="1" xfId="0" applyFont="1" applyFill="1" applyBorder="1" applyAlignment="1">
      <alignment horizontal="center" vertical="center"/>
    </xf>
    <xf numFmtId="0" fontId="18" fillId="2" borderId="10" xfId="13" applyFont="1" applyFill="1" applyBorder="1" applyAlignment="1">
      <alignment horizontal="center" vertical="center" textRotation="255" wrapText="1"/>
    </xf>
    <xf numFmtId="0" fontId="18" fillId="2" borderId="6" xfId="13" applyFont="1" applyFill="1" applyBorder="1" applyAlignment="1">
      <alignment horizontal="center" vertical="center" textRotation="255" wrapText="1"/>
    </xf>
    <xf numFmtId="0" fontId="18" fillId="2" borderId="11" xfId="13" applyFont="1" applyFill="1" applyBorder="1" applyAlignment="1">
      <alignment horizontal="center" vertical="center" textRotation="255" wrapText="1"/>
    </xf>
    <xf numFmtId="0" fontId="18" fillId="2" borderId="12" xfId="13" applyFont="1" applyFill="1" applyBorder="1" applyAlignment="1">
      <alignment horizontal="center" vertical="center" textRotation="255" wrapText="1"/>
    </xf>
    <xf numFmtId="0" fontId="18" fillId="2" borderId="0" xfId="13" applyFont="1" applyFill="1" applyBorder="1" applyAlignment="1">
      <alignment horizontal="center" vertical="center" textRotation="255" wrapText="1"/>
    </xf>
    <xf numFmtId="0" fontId="18" fillId="2" borderId="9" xfId="13" applyFont="1" applyFill="1" applyBorder="1" applyAlignment="1">
      <alignment horizontal="center" vertical="center" textRotation="255" wrapText="1"/>
    </xf>
    <xf numFmtId="0" fontId="18" fillId="2" borderId="5" xfId="13" applyFont="1" applyFill="1" applyBorder="1" applyAlignment="1">
      <alignment horizontal="center" vertical="center" textRotation="255" wrapText="1"/>
    </xf>
    <xf numFmtId="0" fontId="18" fillId="2" borderId="13" xfId="13" applyFont="1" applyFill="1" applyBorder="1" applyAlignment="1">
      <alignment horizontal="center" vertical="center" textRotation="255" wrapText="1"/>
    </xf>
    <xf numFmtId="0" fontId="18" fillId="2" borderId="14" xfId="13" applyFont="1" applyFill="1" applyBorder="1" applyAlignment="1">
      <alignment horizontal="center" vertical="center" textRotation="255" wrapText="1"/>
    </xf>
    <xf numFmtId="0" fontId="3" fillId="2" borderId="16"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21" fillId="14" borderId="16" xfId="0" applyFont="1" applyFill="1" applyBorder="1" applyAlignment="1">
      <alignment vertical="center"/>
    </xf>
    <xf numFmtId="0" fontId="21" fillId="14" borderId="15" xfId="0" applyFont="1" applyFill="1" applyBorder="1" applyAlignment="1">
      <alignment vertical="center"/>
    </xf>
    <xf numFmtId="0" fontId="21" fillId="14" borderId="4"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194" fontId="37" fillId="9" borderId="16" xfId="4" applyNumberFormat="1" applyFont="1" applyFill="1" applyBorder="1">
      <alignment vertical="center"/>
    </xf>
    <xf numFmtId="194" fontId="37" fillId="9" borderId="15" xfId="4" applyNumberFormat="1" applyFont="1" applyFill="1" applyBorder="1">
      <alignment vertical="center"/>
    </xf>
    <xf numFmtId="194" fontId="37" fillId="9" borderId="4" xfId="4" applyNumberFormat="1" applyFont="1" applyFill="1" applyBorder="1">
      <alignment vertical="center"/>
    </xf>
    <xf numFmtId="0" fontId="18" fillId="0" borderId="13" xfId="13" applyFont="1" applyFill="1" applyBorder="1" applyAlignment="1">
      <alignment horizontal="left" vertical="center" wrapText="1"/>
    </xf>
    <xf numFmtId="0" fontId="3" fillId="14" borderId="16" xfId="0" applyFont="1" applyFill="1" applyBorder="1" applyAlignment="1">
      <alignment horizontal="center" vertical="center"/>
    </xf>
    <xf numFmtId="0" fontId="3" fillId="14" borderId="4" xfId="0" applyFont="1" applyFill="1" applyBorder="1" applyAlignment="1">
      <alignment horizontal="center" vertical="center"/>
    </xf>
    <xf numFmtId="0" fontId="35" fillId="2" borderId="6" xfId="0" applyFont="1" applyFill="1" applyBorder="1" applyAlignment="1">
      <alignment horizontal="center" vertical="center" wrapText="1" shrinkToFit="1"/>
    </xf>
    <xf numFmtId="0" fontId="35" fillId="2" borderId="11" xfId="0" applyFont="1" applyFill="1" applyBorder="1" applyAlignment="1">
      <alignment horizontal="center" vertical="center" wrapText="1" shrinkToFit="1"/>
    </xf>
    <xf numFmtId="0" fontId="35" fillId="2" borderId="13" xfId="0" applyFont="1" applyFill="1" applyBorder="1" applyAlignment="1">
      <alignment horizontal="center" vertical="center" wrapText="1" shrinkToFit="1"/>
    </xf>
    <xf numFmtId="0" fontId="35" fillId="2" borderId="14" xfId="0" applyFont="1" applyFill="1" applyBorder="1" applyAlignment="1">
      <alignment horizontal="center" vertical="center" wrapText="1" shrinkToFit="1"/>
    </xf>
    <xf numFmtId="0" fontId="35" fillId="2" borderId="5" xfId="0" applyFont="1" applyFill="1" applyBorder="1" applyAlignment="1">
      <alignment horizontal="center" vertical="center" shrinkToFit="1"/>
    </xf>
    <xf numFmtId="0" fontId="35" fillId="2" borderId="14" xfId="0" applyFont="1" applyFill="1" applyBorder="1" applyAlignment="1">
      <alignment horizontal="center" vertical="center" shrinkToFit="1"/>
    </xf>
    <xf numFmtId="0" fontId="35" fillId="2" borderId="1" xfId="0" applyFont="1" applyFill="1" applyBorder="1" applyAlignment="1">
      <alignment horizontal="center" vertical="center"/>
    </xf>
    <xf numFmtId="0" fontId="4" fillId="14" borderId="13" xfId="13" applyFont="1" applyFill="1" applyBorder="1" applyAlignment="1">
      <alignment horizontal="left" vertical="center"/>
    </xf>
    <xf numFmtId="0" fontId="35" fillId="0" borderId="16" xfId="0" applyFont="1" applyFill="1" applyBorder="1" applyAlignment="1">
      <alignment vertical="center"/>
    </xf>
    <xf numFmtId="0" fontId="35" fillId="0" borderId="15" xfId="0" applyFont="1" applyFill="1" applyBorder="1" applyAlignment="1">
      <alignment vertical="center"/>
    </xf>
    <xf numFmtId="0" fontId="35" fillId="0" borderId="4" xfId="0" applyFont="1" applyFill="1" applyBorder="1" applyAlignment="1">
      <alignment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4" xfId="0" applyFont="1" applyFill="1" applyBorder="1" applyAlignment="1">
      <alignment horizontal="center" vertical="center"/>
    </xf>
    <xf numFmtId="178" fontId="9" fillId="14" borderId="13" xfId="0" applyNumberFormat="1" applyFont="1" applyFill="1" applyBorder="1" applyAlignment="1">
      <alignment vertical="center"/>
    </xf>
    <xf numFmtId="178" fontId="9" fillId="14" borderId="14" xfId="0" applyNumberFormat="1" applyFont="1" applyFill="1" applyBorder="1" applyAlignment="1">
      <alignment vertical="center"/>
    </xf>
    <xf numFmtId="0" fontId="3" fillId="2" borderId="1" xfId="0" applyFont="1" applyFill="1" applyBorder="1" applyAlignment="1">
      <alignment horizontal="center" vertical="center" textRotation="255"/>
    </xf>
    <xf numFmtId="0" fontId="3" fillId="14" borderId="15" xfId="0" applyFont="1" applyFill="1" applyBorder="1" applyAlignment="1">
      <alignment horizontal="center" vertical="center"/>
    </xf>
    <xf numFmtId="0" fontId="60" fillId="2" borderId="126" xfId="15" applyFont="1" applyFill="1" applyBorder="1" applyAlignment="1">
      <alignment horizontal="center" vertical="center"/>
    </xf>
    <xf numFmtId="0" fontId="60" fillId="0" borderId="126" xfId="15" applyFont="1" applyBorder="1" applyAlignment="1">
      <alignment horizontal="center" vertical="center"/>
    </xf>
    <xf numFmtId="0" fontId="62" fillId="0" borderId="0" xfId="15" applyFont="1" applyAlignment="1">
      <alignment horizontal="center"/>
    </xf>
    <xf numFmtId="0" fontId="60" fillId="0" borderId="0" xfId="15" applyFont="1" applyAlignment="1">
      <alignment horizontal="center"/>
    </xf>
    <xf numFmtId="0" fontId="60" fillId="2" borderId="126" xfId="15" applyFont="1" applyFill="1" applyBorder="1" applyAlignment="1">
      <alignment horizontal="center"/>
    </xf>
    <xf numFmtId="0" fontId="46" fillId="0" borderId="26" xfId="15" applyFont="1" applyBorder="1" applyAlignment="1">
      <alignment horizontal="center" vertical="center"/>
    </xf>
    <xf numFmtId="0" fontId="53" fillId="0" borderId="0" xfId="4" applyFont="1" applyAlignment="1">
      <alignment horizontal="center" vertical="center"/>
    </xf>
    <xf numFmtId="0" fontId="33" fillId="0" borderId="16" xfId="4" applyFont="1" applyBorder="1" applyAlignment="1">
      <alignment horizontal="center" vertical="center" wrapText="1"/>
    </xf>
    <xf numFmtId="0" fontId="33" fillId="0" borderId="4" xfId="4" applyFont="1" applyBorder="1" applyAlignment="1">
      <alignment horizontal="center" vertical="center" wrapText="1"/>
    </xf>
    <xf numFmtId="0" fontId="33" fillId="0" borderId="16" xfId="4" applyFont="1" applyBorder="1" applyAlignment="1">
      <alignment horizontal="left" vertical="top" wrapText="1"/>
    </xf>
    <xf numFmtId="0" fontId="33" fillId="0" borderId="4" xfId="4" applyFont="1" applyBorder="1" applyAlignment="1">
      <alignment horizontal="left" vertical="top" wrapText="1"/>
    </xf>
    <xf numFmtId="0" fontId="33" fillId="0" borderId="1" xfId="4" applyFont="1" applyBorder="1" applyAlignment="1">
      <alignment horizontal="center" vertical="top" wrapText="1"/>
    </xf>
    <xf numFmtId="0" fontId="33" fillId="0" borderId="2" xfId="4" applyFont="1" applyBorder="1" applyAlignment="1">
      <alignment horizontal="center" vertical="top" wrapText="1"/>
    </xf>
    <xf numFmtId="0" fontId="33" fillId="0" borderId="1" xfId="4" applyFont="1" applyBorder="1" applyAlignment="1">
      <alignment horizontal="left" vertical="top" wrapText="1"/>
    </xf>
    <xf numFmtId="0" fontId="33" fillId="0" borderId="3" xfId="4" applyFont="1" applyBorder="1" applyAlignment="1">
      <alignment horizontal="center" vertical="top" wrapText="1"/>
    </xf>
    <xf numFmtId="0" fontId="33" fillId="0" borderId="2" xfId="4" applyFont="1" applyBorder="1" applyAlignment="1">
      <alignment horizontal="left" vertical="top" wrapText="1"/>
    </xf>
    <xf numFmtId="0" fontId="33" fillId="0" borderId="8" xfId="4" applyFont="1" applyBorder="1" applyAlignment="1">
      <alignment horizontal="left" vertical="top" wrapText="1"/>
    </xf>
    <xf numFmtId="0" fontId="33" fillId="5" borderId="2" xfId="4" applyFont="1" applyFill="1" applyBorder="1" applyAlignment="1">
      <alignment horizontal="center" vertical="center" wrapText="1"/>
    </xf>
    <xf numFmtId="0" fontId="33" fillId="5" borderId="3" xfId="4" applyFont="1" applyFill="1" applyBorder="1" applyAlignment="1">
      <alignment horizontal="center" vertical="center" wrapText="1"/>
    </xf>
    <xf numFmtId="0" fontId="33" fillId="0" borderId="2" xfId="4" applyFont="1" applyBorder="1" applyAlignment="1">
      <alignment vertical="top" wrapText="1"/>
    </xf>
    <xf numFmtId="0" fontId="33" fillId="0" borderId="8" xfId="4" applyFont="1" applyBorder="1" applyAlignment="1">
      <alignment vertical="top" wrapText="1"/>
    </xf>
    <xf numFmtId="0" fontId="33" fillId="0" borderId="3" xfId="4" applyFont="1" applyBorder="1" applyAlignment="1">
      <alignment vertical="top" wrapText="1"/>
    </xf>
    <xf numFmtId="0" fontId="33" fillId="0" borderId="16" xfId="4" applyFont="1" applyBorder="1" applyAlignment="1">
      <alignment vertical="top" wrapText="1"/>
    </xf>
    <xf numFmtId="0" fontId="33" fillId="0" borderId="4" xfId="4" applyFont="1" applyBorder="1" applyAlignment="1">
      <alignment vertical="top" wrapText="1"/>
    </xf>
    <xf numFmtId="0" fontId="33" fillId="0" borderId="2" xfId="4" applyFont="1" applyBorder="1" applyAlignment="1">
      <alignment horizontal="center" vertical="center" wrapText="1"/>
    </xf>
    <xf numFmtId="0" fontId="33" fillId="0" borderId="1" xfId="4" applyFont="1" applyBorder="1" applyAlignment="1">
      <alignment horizontal="center" vertical="center" wrapText="1"/>
    </xf>
    <xf numFmtId="0" fontId="33" fillId="0" borderId="10" xfId="4" applyFont="1" applyBorder="1" applyAlignment="1">
      <alignment horizontal="center" vertical="center" wrapText="1"/>
    </xf>
    <xf numFmtId="0" fontId="33" fillId="0" borderId="5" xfId="4" applyFont="1" applyBorder="1" applyAlignment="1">
      <alignment horizontal="center" vertical="center" wrapText="1"/>
    </xf>
    <xf numFmtId="0" fontId="33" fillId="0" borderId="1" xfId="4" applyFont="1" applyBorder="1" applyAlignment="1">
      <alignment vertical="top" wrapText="1"/>
    </xf>
    <xf numFmtId="0" fontId="35" fillId="0" borderId="1" xfId="4" applyFont="1" applyBorder="1" applyAlignment="1">
      <alignment vertical="top" wrapText="1"/>
    </xf>
    <xf numFmtId="0" fontId="33" fillId="0" borderId="16" xfId="4" applyFont="1" applyBorder="1">
      <alignment vertical="center"/>
    </xf>
    <xf numFmtId="0" fontId="33" fillId="0" borderId="4" xfId="4" applyFont="1" applyBorder="1">
      <alignment vertical="center"/>
    </xf>
    <xf numFmtId="0" fontId="33" fillId="0" borderId="3" xfId="4" applyFont="1" applyBorder="1" applyAlignment="1">
      <alignment horizontal="left" vertical="top" wrapText="1"/>
    </xf>
    <xf numFmtId="0" fontId="33" fillId="0" borderId="11" xfId="4" applyFont="1" applyBorder="1" applyAlignment="1">
      <alignment horizontal="center" vertical="center" wrapText="1"/>
    </xf>
    <xf numFmtId="0" fontId="33" fillId="0" borderId="3" xfId="4" applyFont="1" applyBorder="1" applyAlignment="1">
      <alignment horizontal="center" vertical="center" wrapText="1"/>
    </xf>
    <xf numFmtId="0" fontId="40" fillId="0" borderId="2" xfId="4" applyFont="1" applyBorder="1" applyAlignment="1">
      <alignment horizontal="center" vertical="center"/>
    </xf>
    <xf numFmtId="0" fontId="40" fillId="0" borderId="3" xfId="4" applyFont="1" applyBorder="1" applyAlignment="1">
      <alignment horizontal="center" vertical="center"/>
    </xf>
    <xf numFmtId="0" fontId="39" fillId="0" borderId="2" xfId="4" applyFont="1" applyBorder="1" applyAlignment="1">
      <alignment horizontal="left" vertical="top" wrapText="1"/>
    </xf>
    <xf numFmtId="0" fontId="39" fillId="0" borderId="8" xfId="4" applyFont="1" applyBorder="1" applyAlignment="1">
      <alignment horizontal="left" vertical="top" wrapText="1"/>
    </xf>
    <xf numFmtId="0" fontId="39" fillId="0" borderId="3" xfId="4" applyFont="1" applyBorder="1" applyAlignment="1">
      <alignment horizontal="left" vertical="top" wrapText="1"/>
    </xf>
    <xf numFmtId="0" fontId="39" fillId="0" borderId="2" xfId="4" applyFont="1" applyBorder="1" applyAlignment="1">
      <alignment vertical="top" wrapText="1"/>
    </xf>
    <xf numFmtId="0" fontId="39" fillId="0" borderId="8" xfId="4" applyFont="1" applyBorder="1" applyAlignment="1">
      <alignment vertical="top" wrapText="1"/>
    </xf>
    <xf numFmtId="0" fontId="39" fillId="0" borderId="3" xfId="4" applyFont="1" applyBorder="1" applyAlignment="1">
      <alignment vertical="top" wrapText="1"/>
    </xf>
    <xf numFmtId="0" fontId="39" fillId="0" borderId="2" xfId="4" applyFont="1" applyBorder="1" applyAlignment="1">
      <alignment vertical="center" wrapText="1"/>
    </xf>
    <xf numFmtId="0" fontId="39" fillId="0" borderId="8" xfId="4" applyFont="1" applyBorder="1" applyAlignment="1">
      <alignment vertical="center" wrapText="1"/>
    </xf>
    <xf numFmtId="0" fontId="39" fillId="0" borderId="3" xfId="4" applyFont="1" applyBorder="1" applyAlignment="1">
      <alignment vertical="center" wrapText="1"/>
    </xf>
    <xf numFmtId="0" fontId="39" fillId="5" borderId="2" xfId="4" applyFont="1" applyFill="1" applyBorder="1" applyAlignment="1">
      <alignment horizontal="center" vertical="center"/>
    </xf>
    <xf numFmtId="0" fontId="39" fillId="5" borderId="8" xfId="4" applyFont="1" applyFill="1" applyBorder="1" applyAlignment="1">
      <alignment horizontal="center" vertical="center"/>
    </xf>
    <xf numFmtId="0" fontId="39" fillId="5" borderId="3" xfId="4" applyFont="1" applyFill="1" applyBorder="1" applyAlignment="1">
      <alignment horizontal="center" vertical="center"/>
    </xf>
    <xf numFmtId="0" fontId="39" fillId="0" borderId="2" xfId="4" applyFont="1" applyBorder="1" applyAlignment="1">
      <alignment horizontal="left" vertical="center" wrapText="1"/>
    </xf>
    <xf numFmtId="0" fontId="39" fillId="0" borderId="8" xfId="4" applyFont="1" applyBorder="1" applyAlignment="1">
      <alignment horizontal="left" vertical="center" wrapText="1"/>
    </xf>
    <xf numFmtId="0" fontId="39" fillId="0" borderId="3" xfId="4" applyFont="1" applyBorder="1" applyAlignment="1">
      <alignment horizontal="left" vertical="center" wrapText="1"/>
    </xf>
    <xf numFmtId="0" fontId="40" fillId="0" borderId="1" xfId="4" applyFont="1" applyBorder="1" applyAlignment="1">
      <alignment horizontal="center" vertical="center"/>
    </xf>
    <xf numFmtId="0" fontId="40" fillId="0" borderId="1" xfId="4" applyFont="1" applyBorder="1" applyAlignment="1">
      <alignment horizontal="left" vertical="top"/>
    </xf>
    <xf numFmtId="0" fontId="41" fillId="0" borderId="0" xfId="4" applyFont="1" applyAlignment="1">
      <alignment horizontal="center" vertical="center" wrapText="1"/>
    </xf>
    <xf numFmtId="0" fontId="40" fillId="0" borderId="1" xfId="4" applyFont="1" applyBorder="1" applyAlignment="1">
      <alignment vertical="top" wrapText="1"/>
    </xf>
    <xf numFmtId="0" fontId="40" fillId="0" borderId="1" xfId="4" applyFont="1" applyBorder="1" applyAlignment="1">
      <alignment vertical="top"/>
    </xf>
    <xf numFmtId="0" fontId="39" fillId="0" borderId="10" xfId="4" applyFont="1" applyBorder="1" applyAlignment="1">
      <alignment vertical="top"/>
    </xf>
    <xf numFmtId="0" fontId="39" fillId="0" borderId="11" xfId="4" applyFont="1" applyBorder="1" applyAlignment="1">
      <alignment vertical="top"/>
    </xf>
    <xf numFmtId="0" fontId="39" fillId="0" borderId="12" xfId="4" applyFont="1" applyBorder="1" applyAlignment="1">
      <alignment vertical="top"/>
    </xf>
    <xf numFmtId="0" fontId="39" fillId="0" borderId="9" xfId="4" applyFont="1" applyBorder="1" applyAlignment="1">
      <alignment vertical="top"/>
    </xf>
    <xf numFmtId="0" fontId="39" fillId="0" borderId="5" xfId="4" applyFont="1" applyBorder="1" applyAlignment="1">
      <alignment vertical="top"/>
    </xf>
    <xf numFmtId="0" fontId="39" fillId="0" borderId="14" xfId="4" applyFont="1" applyBorder="1" applyAlignment="1">
      <alignment vertical="top"/>
    </xf>
    <xf numFmtId="0" fontId="39" fillId="5" borderId="2" xfId="4" applyNumberFormat="1" applyFont="1" applyFill="1" applyBorder="1" applyAlignment="1">
      <alignment horizontal="center" vertical="center" wrapText="1"/>
    </xf>
    <xf numFmtId="0" fontId="39" fillId="5" borderId="8" xfId="4" applyNumberFormat="1" applyFont="1" applyFill="1" applyBorder="1" applyAlignment="1">
      <alignment horizontal="center" vertical="center" wrapText="1"/>
    </xf>
    <xf numFmtId="0" fontId="39" fillId="5" borderId="3" xfId="4" applyNumberFormat="1" applyFont="1" applyFill="1" applyBorder="1" applyAlignment="1">
      <alignment horizontal="center" vertical="center" wrapText="1"/>
    </xf>
    <xf numFmtId="0" fontId="39" fillId="0" borderId="1" xfId="4" applyFont="1" applyBorder="1" applyAlignment="1">
      <alignment horizontal="center" vertical="center" wrapText="1"/>
    </xf>
    <xf numFmtId="0" fontId="39" fillId="0" borderId="1" xfId="4" applyFont="1" applyBorder="1" applyAlignment="1">
      <alignment horizontal="left" vertical="top" wrapText="1"/>
    </xf>
    <xf numFmtId="0" fontId="39" fillId="0" borderId="10" xfId="4" applyFont="1" applyBorder="1" applyAlignment="1">
      <alignment horizontal="center" vertical="center" wrapText="1"/>
    </xf>
    <xf numFmtId="0" fontId="39" fillId="0" borderId="11" xfId="4" applyFont="1" applyBorder="1" applyAlignment="1">
      <alignment horizontal="center" vertical="center" wrapText="1"/>
    </xf>
    <xf numFmtId="0" fontId="39" fillId="0" borderId="2" xfId="4" applyFont="1" applyBorder="1" applyAlignment="1">
      <alignment horizontal="center" vertical="center" wrapText="1"/>
    </xf>
    <xf numFmtId="0" fontId="39" fillId="0" borderId="3" xfId="4" applyFont="1" applyBorder="1" applyAlignment="1">
      <alignment horizontal="center" vertical="center" wrapText="1"/>
    </xf>
    <xf numFmtId="0" fontId="31" fillId="5" borderId="2" xfId="4" applyFont="1" applyFill="1" applyBorder="1" applyAlignment="1">
      <alignment horizontal="center" vertical="center" wrapText="1"/>
    </xf>
    <xf numFmtId="0" fontId="31" fillId="5" borderId="3" xfId="4" applyFont="1" applyFill="1" applyBorder="1" applyAlignment="1">
      <alignment horizontal="center" vertical="center" wrapText="1"/>
    </xf>
    <xf numFmtId="0" fontId="39" fillId="5" borderId="2" xfId="4" applyFont="1" applyFill="1" applyBorder="1" applyAlignment="1">
      <alignment horizontal="center" vertical="center" wrapText="1"/>
    </xf>
    <xf numFmtId="0" fontId="39" fillId="5" borderId="3" xfId="4" applyFont="1" applyFill="1" applyBorder="1" applyAlignment="1">
      <alignment horizontal="center" vertical="center" wrapText="1"/>
    </xf>
    <xf numFmtId="0" fontId="39" fillId="5" borderId="8" xfId="4" applyFont="1" applyFill="1" applyBorder="1" applyAlignment="1">
      <alignment horizontal="center" vertical="center" wrapText="1"/>
    </xf>
    <xf numFmtId="0" fontId="39" fillId="0" borderId="5" xfId="4" applyFont="1" applyBorder="1" applyAlignment="1">
      <alignment horizontal="center" vertical="center" wrapText="1"/>
    </xf>
    <xf numFmtId="0" fontId="39" fillId="0" borderId="10" xfId="4" applyFont="1" applyBorder="1" applyAlignment="1">
      <alignment horizontal="left" vertical="top" wrapText="1"/>
    </xf>
    <xf numFmtId="0" fontId="39" fillId="0" borderId="11" xfId="4" applyFont="1" applyBorder="1" applyAlignment="1">
      <alignment horizontal="left" vertical="top" wrapText="1"/>
    </xf>
    <xf numFmtId="0" fontId="39" fillId="0" borderId="12" xfId="4" applyFont="1" applyBorder="1" applyAlignment="1">
      <alignment horizontal="left" vertical="top" wrapText="1"/>
    </xf>
    <xf numFmtId="0" fontId="39" fillId="0" borderId="9" xfId="4" applyFont="1" applyBorder="1" applyAlignment="1">
      <alignment horizontal="left" vertical="top" wrapText="1"/>
    </xf>
    <xf numFmtId="0" fontId="39" fillId="0" borderId="5" xfId="4" applyFont="1" applyBorder="1" applyAlignment="1">
      <alignment horizontal="left" vertical="top" wrapText="1"/>
    </xf>
    <xf numFmtId="0" fontId="39" fillId="0" borderId="14" xfId="4" applyFont="1" applyBorder="1" applyAlignment="1">
      <alignment horizontal="left" vertical="top" wrapText="1"/>
    </xf>
    <xf numFmtId="0" fontId="39" fillId="0" borderId="16" xfId="4" applyFont="1" applyBorder="1" applyAlignment="1">
      <alignment horizontal="center" vertical="center" wrapText="1"/>
    </xf>
    <xf numFmtId="0" fontId="39" fillId="0" borderId="4" xfId="4" applyFont="1" applyBorder="1" applyAlignment="1">
      <alignment horizontal="center" vertical="center" wrapText="1"/>
    </xf>
    <xf numFmtId="0" fontId="39" fillId="0" borderId="8" xfId="4" applyFont="1" applyBorder="1" applyAlignment="1">
      <alignment horizontal="left" vertical="top"/>
    </xf>
    <xf numFmtId="0" fontId="39" fillId="0" borderId="3" xfId="4" applyFont="1" applyBorder="1" applyAlignment="1">
      <alignment horizontal="left" vertical="top"/>
    </xf>
    <xf numFmtId="0" fontId="39" fillId="0" borderId="2" xfId="4" applyFont="1" applyBorder="1" applyAlignment="1">
      <alignment vertical="center"/>
    </xf>
    <xf numFmtId="0" fontId="39" fillId="0" borderId="3" xfId="4" applyFont="1" applyBorder="1" applyAlignment="1">
      <alignment vertical="center"/>
    </xf>
    <xf numFmtId="0" fontId="39" fillId="5" borderId="10" xfId="4" applyFont="1" applyFill="1" applyBorder="1" applyAlignment="1">
      <alignment horizontal="center" vertical="center"/>
    </xf>
    <xf numFmtId="0" fontId="39" fillId="5" borderId="5" xfId="4" applyFont="1" applyFill="1" applyBorder="1" applyAlignment="1">
      <alignment horizontal="center" vertical="center"/>
    </xf>
    <xf numFmtId="0" fontId="39" fillId="0" borderId="16" xfId="4" applyFont="1" applyBorder="1" applyAlignment="1">
      <alignment horizontal="left" vertical="top" wrapText="1"/>
    </xf>
    <xf numFmtId="0" fontId="39" fillId="0" borderId="4" xfId="4" applyFont="1" applyBorder="1" applyAlignment="1">
      <alignment horizontal="left" vertical="top" wrapText="1"/>
    </xf>
    <xf numFmtId="0" fontId="39" fillId="0" borderId="2" xfId="4" applyFont="1" applyBorder="1" applyAlignment="1">
      <alignment horizontal="left" vertical="center"/>
    </xf>
    <xf numFmtId="0" fontId="39" fillId="0" borderId="3" xfId="4" applyFont="1" applyBorder="1" applyAlignment="1">
      <alignment horizontal="left" vertical="center"/>
    </xf>
    <xf numFmtId="0" fontId="39" fillId="0" borderId="2" xfId="4" applyFont="1" applyBorder="1" applyAlignment="1">
      <alignment horizontal="left" vertical="center" wrapText="1" shrinkToFit="1"/>
    </xf>
    <xf numFmtId="0" fontId="39" fillId="0" borderId="3" xfId="4" applyFont="1" applyBorder="1" applyAlignment="1">
      <alignment horizontal="left" vertical="center" wrapText="1" shrinkToFit="1"/>
    </xf>
    <xf numFmtId="0" fontId="39" fillId="0" borderId="2" xfId="4" applyFont="1" applyBorder="1" applyAlignment="1">
      <alignment horizontal="left" vertical="top"/>
    </xf>
    <xf numFmtId="0" fontId="39" fillId="0" borderId="8" xfId="4" applyFont="1" applyBorder="1" applyAlignment="1">
      <alignment horizontal="left" vertical="center"/>
    </xf>
    <xf numFmtId="0" fontId="39" fillId="5" borderId="12" xfId="4" applyFont="1" applyFill="1" applyBorder="1" applyAlignment="1">
      <alignment horizontal="center" vertical="center"/>
    </xf>
    <xf numFmtId="0" fontId="46" fillId="6" borderId="13" xfId="0" applyFont="1" applyFill="1" applyBorder="1" applyAlignment="1">
      <alignment horizontal="center" vertical="center"/>
    </xf>
    <xf numFmtId="0" fontId="25" fillId="11" borderId="148" xfId="0" applyFont="1" applyFill="1" applyBorder="1" applyAlignment="1">
      <alignment vertical="center" wrapText="1"/>
    </xf>
    <xf numFmtId="0" fontId="25" fillId="11" borderId="48" xfId="0" applyFont="1" applyFill="1" applyBorder="1" applyAlignment="1">
      <alignment vertical="center" wrapText="1"/>
    </xf>
    <xf numFmtId="0" fontId="46" fillId="0" borderId="9" xfId="0" applyFont="1" applyBorder="1" applyAlignment="1">
      <alignment vertical="center" wrapText="1"/>
    </xf>
    <xf numFmtId="0" fontId="46" fillId="0" borderId="12" xfId="0" applyFont="1" applyBorder="1" applyAlignment="1">
      <alignment horizontal="left" vertical="center" indent="1"/>
    </xf>
    <xf numFmtId="0" fontId="46" fillId="0" borderId="0" xfId="0" applyFont="1" applyBorder="1" applyAlignment="1">
      <alignment horizontal="left" vertical="center" indent="1"/>
    </xf>
    <xf numFmtId="0" fontId="46" fillId="0" borderId="9" xfId="0" applyFont="1" applyBorder="1" applyAlignment="1">
      <alignment horizontal="left" vertical="center" indent="1"/>
    </xf>
    <xf numFmtId="0" fontId="51" fillId="0" borderId="12" xfId="0" applyFont="1" applyBorder="1" applyAlignment="1">
      <alignment horizontal="left" vertical="center" indent="2"/>
    </xf>
    <xf numFmtId="0" fontId="51" fillId="0" borderId="0" xfId="0" applyFont="1" applyBorder="1" applyAlignment="1">
      <alignment horizontal="left" vertical="center" indent="2"/>
    </xf>
    <xf numFmtId="0" fontId="51" fillId="0" borderId="9" xfId="0" applyFont="1" applyBorder="1" applyAlignment="1">
      <alignment horizontal="left" vertical="center" indent="2"/>
    </xf>
    <xf numFmtId="0" fontId="47" fillId="11" borderId="110" xfId="4" applyFont="1" applyFill="1" applyBorder="1" applyAlignment="1">
      <alignment horizontal="center" vertical="center"/>
    </xf>
    <xf numFmtId="0" fontId="47" fillId="11" borderId="111" xfId="4" applyFont="1" applyFill="1" applyBorder="1" applyAlignment="1">
      <alignment horizontal="center" vertical="center"/>
    </xf>
    <xf numFmtId="0" fontId="47" fillId="11" borderId="119" xfId="4" applyFont="1" applyFill="1" applyBorder="1" applyAlignment="1">
      <alignment horizontal="center" vertical="center"/>
    </xf>
    <xf numFmtId="0" fontId="51" fillId="0" borderId="12" xfId="0" applyFont="1" applyBorder="1">
      <alignment vertical="center"/>
    </xf>
    <xf numFmtId="0" fontId="51" fillId="0" borderId="0" xfId="0" applyFont="1" applyBorder="1">
      <alignment vertical="center"/>
    </xf>
    <xf numFmtId="0" fontId="51" fillId="0" borderId="9" xfId="0" applyFont="1" applyBorder="1">
      <alignment vertical="center"/>
    </xf>
    <xf numFmtId="0" fontId="46" fillId="0" borderId="12" xfId="0" applyFont="1" applyBorder="1">
      <alignment vertical="center"/>
    </xf>
    <xf numFmtId="0" fontId="46" fillId="0" borderId="0" xfId="0" applyFont="1" applyBorder="1">
      <alignment vertical="center"/>
    </xf>
    <xf numFmtId="0" fontId="46" fillId="0" borderId="9" xfId="0" applyFont="1" applyBorder="1">
      <alignment vertical="center"/>
    </xf>
    <xf numFmtId="0" fontId="47" fillId="10" borderId="130" xfId="4" applyFont="1" applyFill="1" applyBorder="1" applyAlignment="1">
      <alignment horizontal="center" vertical="center"/>
    </xf>
    <xf numFmtId="0" fontId="47" fillId="10" borderId="131" xfId="4" applyFont="1" applyFill="1" applyBorder="1" applyAlignment="1">
      <alignment horizontal="center" vertical="center"/>
    </xf>
  </cellXfs>
  <cellStyles count="17">
    <cellStyle name="桁区切り" xfId="1" builtinId="6"/>
    <cellStyle name="桁区切り 2" xfId="2"/>
    <cellStyle name="桁区切り 2 2" xfId="16"/>
    <cellStyle name="標準" xfId="0" builtinId="0"/>
    <cellStyle name="標準 11" xfId="3"/>
    <cellStyle name="標準 2" xfId="4"/>
    <cellStyle name="標準 2 2" xfId="5"/>
    <cellStyle name="標準 2 4" xfId="6"/>
    <cellStyle name="標準 3" xfId="7"/>
    <cellStyle name="標準 3 2" xfId="8"/>
    <cellStyle name="標準 3 2 2" xfId="9"/>
    <cellStyle name="標準 3 3" xfId="15"/>
    <cellStyle name="標準 4" xfId="10"/>
    <cellStyle name="標準 7" xfId="11"/>
    <cellStyle name="標準 8" xfId="12"/>
    <cellStyle name="標準_⑤参考様式11,12号別紙(収支実績報告書（支援交付金））" xfId="13"/>
    <cellStyle name="標準_出納帳20061221" xfId="14"/>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 xmlns:a16="http://schemas.microsoft.com/office/drawing/2014/main" id="{00000000-0008-0000-1000-000002000000}"/>
            </a:ext>
          </a:extLst>
        </xdr:cNvPr>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 xmlns:a16="http://schemas.microsoft.com/office/drawing/2014/main" id="{00000000-0008-0000-1000-000003000000}"/>
            </a:ext>
          </a:extLst>
        </xdr:cNvPr>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 xmlns:a16="http://schemas.microsoft.com/office/drawing/2014/main" id="{00000000-0008-0000-1000-000004000000}"/>
            </a:ext>
          </a:extLst>
        </xdr:cNvPr>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 xmlns:a16="http://schemas.microsoft.com/office/drawing/2014/main" id="{00000000-0008-0000-1000-000005000000}"/>
            </a:ext>
          </a:extLst>
        </xdr:cNvPr>
        <xdr:cNvSpPr txBox="1"/>
      </xdr:nvSpPr>
      <xdr:spPr>
        <a:xfrm>
          <a:off x="25641626" y="15277310"/>
          <a:ext cx="2226680" cy="9971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 xmlns:a16="http://schemas.microsoft.com/office/drawing/2014/main" id="{00000000-0008-0000-1000-000006000000}"/>
            </a:ext>
          </a:extLst>
        </xdr:cNvPr>
        <xdr:cNvSpPr txBox="1"/>
      </xdr:nvSpPr>
      <xdr:spPr>
        <a:xfrm>
          <a:off x="11940322" y="1161293"/>
          <a:ext cx="10945167" cy="121711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 xmlns:a16="http://schemas.microsoft.com/office/drawing/2014/main" id="{00000000-0008-0000-1000-000007000000}"/>
            </a:ext>
          </a:extLst>
        </xdr:cNvPr>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455;&#26045;&#29366;&#27841;&#22577;&#21578;&#26360;&#65288;&#27096;&#24335;1-8&#2149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様式第1－8号"/>
      <sheetName val="別紙"/>
      <sheetName val="【選択肢】"/>
    </sheetNames>
    <sheetDataSet>
      <sheetData sheetId="0" refreshError="1"/>
      <sheetData sheetId="1"/>
      <sheetData sheetId="2">
        <row r="3">
          <cell r="B3" t="str">
            <v>○</v>
          </cell>
          <cell r="C3" t="str">
            <v>○</v>
          </cell>
          <cell r="F3" t="str">
            <v>水路</v>
          </cell>
          <cell r="G3" t="str">
            <v>km</v>
          </cell>
        </row>
        <row r="4">
          <cell r="C4" t="str">
            <v>－</v>
          </cell>
          <cell r="F4" t="str">
            <v>農道</v>
          </cell>
          <cell r="G4" t="str">
            <v>箇所</v>
          </cell>
        </row>
        <row r="5">
          <cell r="C5" t="str">
            <v>×</v>
          </cell>
          <cell r="F5" t="str">
            <v>ため池</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IX49"/>
  <sheetViews>
    <sheetView tabSelected="1" view="pageBreakPreview" zoomScaleSheetLayoutView="100" workbookViewId="0">
      <selection activeCell="L12" sqref="L12:N12"/>
    </sheetView>
  </sheetViews>
  <sheetFormatPr defaultColWidth="9" defaultRowHeight="18.75"/>
  <cols>
    <col min="1" max="2" width="2.75" style="254" customWidth="1"/>
    <col min="3" max="3" width="13" style="254" customWidth="1"/>
    <col min="4" max="4" width="13.75" style="254" customWidth="1"/>
    <col min="5" max="5" width="54.25" style="254" customWidth="1"/>
    <col min="6" max="6" width="2.625" style="254" customWidth="1"/>
    <col min="7" max="7" width="5.75" style="254" customWidth="1"/>
    <col min="8" max="16384" width="9" style="254"/>
  </cols>
  <sheetData>
    <row r="1" spans="1:258" ht="24" customHeight="1" thickBot="1">
      <c r="A1" s="259" t="s">
        <v>370</v>
      </c>
      <c r="B1" s="259"/>
      <c r="C1" s="259"/>
      <c r="D1" s="260"/>
      <c r="E1" s="260"/>
      <c r="F1" s="260"/>
    </row>
    <row r="2" spans="1:258" ht="21" customHeight="1">
      <c r="B2" s="264" t="s">
        <v>371</v>
      </c>
      <c r="C2" s="265"/>
      <c r="D2" s="476" t="s">
        <v>774</v>
      </c>
      <c r="E2" s="257" t="s">
        <v>375</v>
      </c>
    </row>
    <row r="3" spans="1:258" ht="21" customHeight="1">
      <c r="B3" s="266" t="s">
        <v>372</v>
      </c>
      <c r="C3" s="267"/>
      <c r="D3" s="477" t="s">
        <v>794</v>
      </c>
      <c r="E3" s="258" t="s">
        <v>376</v>
      </c>
    </row>
    <row r="4" spans="1:258" ht="21" customHeight="1">
      <c r="B4" s="266" t="s">
        <v>66</v>
      </c>
      <c r="C4" s="267"/>
      <c r="D4" s="572"/>
      <c r="E4" s="573"/>
    </row>
    <row r="5" spans="1:258" ht="21" customHeight="1" thickBot="1">
      <c r="B5" s="268" t="s">
        <v>373</v>
      </c>
      <c r="C5" s="269"/>
      <c r="D5" s="565"/>
      <c r="E5" s="566"/>
    </row>
    <row r="6" spans="1:258" ht="21" hidden="1" customHeight="1" thickBot="1">
      <c r="B6" s="563" t="s">
        <v>374</v>
      </c>
      <c r="C6" s="564"/>
      <c r="D6" s="574"/>
      <c r="E6" s="575"/>
    </row>
    <row r="7" spans="1:258" ht="6.75" customHeight="1">
      <c r="A7" s="262"/>
      <c r="B7" s="262"/>
      <c r="C7" s="262"/>
      <c r="D7" s="262"/>
      <c r="E7" s="262"/>
    </row>
    <row r="8" spans="1:258" ht="24" customHeight="1">
      <c r="A8" s="271" t="s">
        <v>422</v>
      </c>
      <c r="B8" s="272"/>
      <c r="C8" s="272"/>
      <c r="D8" s="272"/>
      <c r="E8" s="272"/>
      <c r="F8" s="272"/>
    </row>
    <row r="9" spans="1:258" ht="18" customHeight="1">
      <c r="A9" s="262"/>
      <c r="B9" s="586" t="s">
        <v>600</v>
      </c>
      <c r="C9" s="586"/>
      <c r="D9" s="586"/>
      <c r="E9" s="586"/>
      <c r="F9" s="262"/>
    </row>
    <row r="10" spans="1:258" ht="34.5" customHeight="1">
      <c r="A10" s="262"/>
      <c r="B10" s="586" t="s">
        <v>352</v>
      </c>
      <c r="C10" s="586"/>
      <c r="D10" s="586"/>
      <c r="E10" s="586"/>
      <c r="F10" s="262"/>
    </row>
    <row r="11" spans="1:258" ht="18" customHeight="1">
      <c r="A11" s="262"/>
      <c r="B11" s="587" t="s">
        <v>743</v>
      </c>
      <c r="C11" s="587"/>
      <c r="D11" s="587"/>
      <c r="E11" s="587"/>
      <c r="F11" s="262"/>
    </row>
    <row r="12" spans="1:258" ht="34.5" customHeight="1">
      <c r="A12" s="262"/>
      <c r="B12" s="588" t="s">
        <v>601</v>
      </c>
      <c r="C12" s="588"/>
      <c r="D12" s="588"/>
      <c r="E12" s="588"/>
      <c r="F12" s="273"/>
      <c r="G12" s="263"/>
      <c r="H12" s="263"/>
      <c r="I12" s="569"/>
      <c r="J12" s="569"/>
      <c r="K12" s="569"/>
      <c r="L12" s="569"/>
      <c r="M12" s="569"/>
      <c r="N12" s="569"/>
      <c r="O12" s="569"/>
      <c r="P12" s="569"/>
      <c r="Q12" s="569"/>
      <c r="R12" s="569"/>
      <c r="S12" s="569"/>
      <c r="T12" s="569"/>
      <c r="U12" s="569"/>
      <c r="V12" s="569"/>
      <c r="W12" s="569"/>
      <c r="X12" s="569"/>
      <c r="Y12" s="569"/>
      <c r="Z12" s="569"/>
      <c r="AA12" s="569"/>
      <c r="AB12" s="569"/>
      <c r="AC12" s="569"/>
      <c r="AD12" s="569"/>
      <c r="AE12" s="569"/>
      <c r="AF12" s="569"/>
      <c r="AG12" s="569"/>
      <c r="AH12" s="569"/>
      <c r="AI12" s="569"/>
      <c r="AJ12" s="569"/>
      <c r="AK12" s="569"/>
      <c r="AL12" s="569"/>
      <c r="AM12" s="569"/>
      <c r="AN12" s="569"/>
      <c r="AO12" s="569"/>
      <c r="AP12" s="569"/>
      <c r="AQ12" s="569"/>
      <c r="AR12" s="569"/>
      <c r="AS12" s="569"/>
      <c r="AT12" s="569"/>
      <c r="AU12" s="569"/>
      <c r="AV12" s="569"/>
      <c r="AW12" s="569"/>
      <c r="AX12" s="569"/>
      <c r="AY12" s="569"/>
      <c r="AZ12" s="569"/>
      <c r="BA12" s="569"/>
      <c r="BB12" s="569"/>
      <c r="BC12" s="569"/>
      <c r="BD12" s="569"/>
      <c r="BE12" s="569"/>
      <c r="BF12" s="569"/>
      <c r="BG12" s="569"/>
      <c r="BH12" s="569"/>
      <c r="BI12" s="569"/>
      <c r="BJ12" s="569"/>
      <c r="BK12" s="569"/>
      <c r="BL12" s="569"/>
      <c r="BM12" s="569"/>
      <c r="BN12" s="569"/>
      <c r="BO12" s="569"/>
      <c r="BP12" s="569"/>
      <c r="BQ12" s="569"/>
      <c r="BR12" s="569"/>
      <c r="BS12" s="569"/>
      <c r="BT12" s="569"/>
      <c r="BU12" s="569"/>
      <c r="BV12" s="569"/>
      <c r="BW12" s="569"/>
      <c r="BX12" s="569"/>
      <c r="BY12" s="569"/>
      <c r="BZ12" s="569"/>
      <c r="CA12" s="569"/>
      <c r="CB12" s="569"/>
      <c r="CC12" s="569"/>
      <c r="CD12" s="569"/>
      <c r="CE12" s="569"/>
      <c r="CF12" s="569"/>
      <c r="CG12" s="569"/>
      <c r="CH12" s="569"/>
      <c r="CI12" s="569"/>
      <c r="CJ12" s="569"/>
      <c r="CK12" s="569"/>
      <c r="CL12" s="569"/>
      <c r="CM12" s="569"/>
      <c r="CN12" s="569"/>
      <c r="CO12" s="569"/>
      <c r="CP12" s="569"/>
      <c r="CQ12" s="569"/>
      <c r="CR12" s="569"/>
      <c r="CS12" s="569"/>
      <c r="CT12" s="569"/>
      <c r="CU12" s="569"/>
      <c r="CV12" s="569"/>
      <c r="CW12" s="569"/>
      <c r="CX12" s="569"/>
      <c r="CY12" s="569"/>
      <c r="CZ12" s="569"/>
      <c r="DA12" s="569"/>
      <c r="DB12" s="569"/>
      <c r="DC12" s="569"/>
      <c r="DD12" s="569"/>
      <c r="DE12" s="569"/>
      <c r="DF12" s="569"/>
      <c r="DG12" s="569"/>
      <c r="DH12" s="569"/>
      <c r="DI12" s="569"/>
      <c r="DJ12" s="569"/>
      <c r="DK12" s="569"/>
      <c r="DL12" s="569"/>
      <c r="DM12" s="569"/>
      <c r="DN12" s="569"/>
      <c r="DO12" s="569"/>
      <c r="DP12" s="569"/>
      <c r="DQ12" s="569"/>
      <c r="DR12" s="569"/>
      <c r="DS12" s="569"/>
      <c r="DT12" s="569"/>
      <c r="DU12" s="569"/>
      <c r="DV12" s="569"/>
      <c r="DW12" s="569"/>
      <c r="DX12" s="569"/>
      <c r="DY12" s="569"/>
      <c r="DZ12" s="569"/>
      <c r="EA12" s="569"/>
      <c r="EB12" s="569"/>
      <c r="EC12" s="569"/>
      <c r="ED12" s="569"/>
      <c r="EE12" s="569"/>
      <c r="EF12" s="569"/>
      <c r="EG12" s="569"/>
      <c r="EH12" s="569"/>
      <c r="EI12" s="569"/>
      <c r="EJ12" s="569"/>
      <c r="EK12" s="569"/>
      <c r="EL12" s="569"/>
      <c r="EM12" s="569"/>
      <c r="EN12" s="569"/>
      <c r="EO12" s="569"/>
      <c r="EP12" s="569"/>
      <c r="EQ12" s="569"/>
      <c r="ER12" s="569"/>
      <c r="ES12" s="569"/>
      <c r="ET12" s="569"/>
      <c r="EU12" s="569"/>
      <c r="EV12" s="569"/>
      <c r="EW12" s="569"/>
      <c r="EX12" s="569"/>
      <c r="EY12" s="569"/>
      <c r="EZ12" s="569"/>
      <c r="FA12" s="569"/>
      <c r="FB12" s="569"/>
      <c r="FC12" s="569"/>
      <c r="FD12" s="569"/>
      <c r="FE12" s="569"/>
      <c r="FF12" s="569"/>
      <c r="FG12" s="569"/>
      <c r="FH12" s="569"/>
      <c r="FI12" s="569"/>
      <c r="FJ12" s="569"/>
      <c r="FK12" s="569"/>
      <c r="FL12" s="569"/>
      <c r="FM12" s="569"/>
      <c r="FN12" s="569"/>
      <c r="FO12" s="569"/>
      <c r="FP12" s="569"/>
      <c r="FQ12" s="569"/>
      <c r="FR12" s="569"/>
      <c r="FS12" s="569"/>
      <c r="FT12" s="569"/>
      <c r="FU12" s="569"/>
      <c r="FV12" s="569"/>
      <c r="FW12" s="569"/>
      <c r="FX12" s="569"/>
      <c r="FY12" s="569"/>
      <c r="FZ12" s="569"/>
      <c r="GA12" s="569"/>
      <c r="GB12" s="569"/>
      <c r="GC12" s="569"/>
      <c r="GD12" s="569"/>
      <c r="GE12" s="569"/>
      <c r="GF12" s="569"/>
      <c r="GG12" s="569"/>
      <c r="GH12" s="569"/>
      <c r="GI12" s="569"/>
      <c r="GJ12" s="569"/>
      <c r="GK12" s="569"/>
      <c r="GL12" s="569"/>
      <c r="GM12" s="569"/>
      <c r="GN12" s="569"/>
      <c r="GO12" s="569"/>
      <c r="GP12" s="569"/>
      <c r="GQ12" s="569"/>
      <c r="GR12" s="569"/>
      <c r="GS12" s="569"/>
      <c r="GT12" s="569"/>
      <c r="GU12" s="569"/>
      <c r="GV12" s="569"/>
      <c r="GW12" s="569"/>
      <c r="GX12" s="569"/>
      <c r="GY12" s="569"/>
      <c r="GZ12" s="569"/>
      <c r="HA12" s="569"/>
      <c r="HB12" s="569"/>
      <c r="HC12" s="569"/>
      <c r="HD12" s="569"/>
      <c r="HE12" s="569"/>
      <c r="HF12" s="569"/>
      <c r="HG12" s="569"/>
      <c r="HH12" s="569"/>
      <c r="HI12" s="569"/>
      <c r="HJ12" s="569"/>
      <c r="HK12" s="569"/>
      <c r="HL12" s="569"/>
      <c r="HM12" s="569"/>
      <c r="HN12" s="569"/>
      <c r="HO12" s="569"/>
      <c r="HP12" s="569"/>
      <c r="HQ12" s="569"/>
      <c r="HR12" s="569"/>
      <c r="HS12" s="569"/>
      <c r="HT12" s="569"/>
      <c r="HU12" s="569"/>
      <c r="HV12" s="569"/>
      <c r="HW12" s="569"/>
      <c r="HX12" s="569"/>
      <c r="HY12" s="569"/>
      <c r="HZ12" s="569"/>
      <c r="IA12" s="569"/>
      <c r="IB12" s="569"/>
      <c r="IC12" s="569"/>
      <c r="ID12" s="569"/>
      <c r="IE12" s="569"/>
      <c r="IF12" s="569"/>
      <c r="IG12" s="569"/>
      <c r="IH12" s="569"/>
      <c r="II12" s="569"/>
      <c r="IJ12" s="569"/>
      <c r="IK12" s="569"/>
      <c r="IL12" s="569"/>
      <c r="IM12" s="569"/>
      <c r="IN12" s="569"/>
      <c r="IO12" s="569"/>
      <c r="IP12" s="569"/>
      <c r="IQ12" s="569"/>
      <c r="IR12" s="569"/>
      <c r="IS12" s="569"/>
      <c r="IT12" s="569"/>
      <c r="IU12" s="569"/>
      <c r="IV12" s="569"/>
      <c r="IW12" s="569"/>
      <c r="IX12" s="569"/>
    </row>
    <row r="13" spans="1:258" ht="34.5" customHeight="1">
      <c r="A13" s="262"/>
      <c r="B13" s="586" t="s">
        <v>607</v>
      </c>
      <c r="C13" s="586"/>
      <c r="D13" s="586"/>
      <c r="E13" s="586"/>
      <c r="F13" s="273"/>
      <c r="G13" s="263"/>
      <c r="H13" s="263"/>
      <c r="I13" s="569"/>
      <c r="J13" s="569"/>
      <c r="K13" s="569"/>
      <c r="L13" s="569"/>
      <c r="M13" s="569"/>
      <c r="N13" s="569"/>
      <c r="O13" s="569"/>
      <c r="P13" s="569"/>
      <c r="Q13" s="569"/>
      <c r="R13" s="569"/>
      <c r="S13" s="569"/>
      <c r="T13" s="569"/>
      <c r="U13" s="569"/>
      <c r="V13" s="569"/>
      <c r="W13" s="569"/>
      <c r="X13" s="569"/>
      <c r="Y13" s="569"/>
      <c r="Z13" s="569"/>
      <c r="AA13" s="569"/>
      <c r="AB13" s="569"/>
      <c r="AC13" s="569"/>
      <c r="AD13" s="569"/>
      <c r="AE13" s="569"/>
      <c r="AF13" s="569"/>
      <c r="AG13" s="569"/>
      <c r="AH13" s="569"/>
      <c r="AI13" s="569"/>
      <c r="AJ13" s="569"/>
      <c r="AK13" s="569"/>
      <c r="AL13" s="569"/>
      <c r="AM13" s="569"/>
      <c r="AN13" s="569"/>
      <c r="AO13" s="569"/>
      <c r="AP13" s="569"/>
      <c r="AQ13" s="569"/>
      <c r="AR13" s="569"/>
      <c r="AS13" s="569"/>
      <c r="AT13" s="569"/>
      <c r="AU13" s="569"/>
      <c r="AV13" s="569"/>
      <c r="AW13" s="569"/>
      <c r="AX13" s="569"/>
      <c r="AY13" s="569"/>
      <c r="AZ13" s="569"/>
      <c r="BA13" s="569"/>
      <c r="BB13" s="569"/>
      <c r="BC13" s="569"/>
      <c r="BD13" s="569"/>
      <c r="BE13" s="569"/>
      <c r="BF13" s="569"/>
      <c r="BG13" s="569"/>
      <c r="BH13" s="569"/>
      <c r="BI13" s="569"/>
      <c r="BJ13" s="569"/>
      <c r="BK13" s="569"/>
      <c r="BL13" s="569"/>
      <c r="BM13" s="569"/>
      <c r="BN13" s="569"/>
      <c r="BO13" s="569"/>
      <c r="BP13" s="569"/>
      <c r="BQ13" s="569"/>
      <c r="BR13" s="569"/>
      <c r="BS13" s="569"/>
      <c r="BT13" s="569"/>
      <c r="BU13" s="569"/>
      <c r="BV13" s="569"/>
      <c r="BW13" s="569"/>
      <c r="BX13" s="569"/>
      <c r="BY13" s="569"/>
      <c r="BZ13" s="569"/>
      <c r="CA13" s="569"/>
      <c r="CB13" s="569"/>
      <c r="CC13" s="569"/>
      <c r="CD13" s="569"/>
      <c r="CE13" s="569"/>
      <c r="CF13" s="569"/>
      <c r="CG13" s="569"/>
      <c r="CH13" s="569"/>
      <c r="CI13" s="569"/>
      <c r="CJ13" s="569"/>
      <c r="CK13" s="569"/>
      <c r="CL13" s="569"/>
      <c r="CM13" s="569"/>
      <c r="CN13" s="569"/>
      <c r="CO13" s="569"/>
      <c r="CP13" s="569"/>
      <c r="CQ13" s="569"/>
      <c r="CR13" s="569"/>
      <c r="CS13" s="569"/>
      <c r="CT13" s="569"/>
      <c r="CU13" s="569"/>
      <c r="CV13" s="569"/>
      <c r="CW13" s="569"/>
      <c r="CX13" s="569"/>
      <c r="CY13" s="569"/>
      <c r="CZ13" s="569"/>
      <c r="DA13" s="569"/>
      <c r="DB13" s="569"/>
      <c r="DC13" s="569"/>
      <c r="DD13" s="569"/>
      <c r="DE13" s="569"/>
      <c r="DF13" s="569"/>
      <c r="DG13" s="569"/>
      <c r="DH13" s="569"/>
      <c r="DI13" s="569"/>
      <c r="DJ13" s="569"/>
      <c r="DK13" s="569"/>
      <c r="DL13" s="569"/>
      <c r="DM13" s="569"/>
      <c r="DN13" s="569"/>
      <c r="DO13" s="569"/>
      <c r="DP13" s="569"/>
      <c r="DQ13" s="569"/>
      <c r="DR13" s="569"/>
      <c r="DS13" s="569"/>
      <c r="DT13" s="569"/>
      <c r="DU13" s="569"/>
      <c r="DV13" s="569"/>
      <c r="DW13" s="569"/>
      <c r="DX13" s="569"/>
      <c r="DY13" s="569"/>
      <c r="DZ13" s="569"/>
      <c r="EA13" s="569"/>
      <c r="EB13" s="569"/>
      <c r="EC13" s="569"/>
      <c r="ED13" s="569"/>
      <c r="EE13" s="569"/>
      <c r="EF13" s="569"/>
      <c r="EG13" s="569"/>
      <c r="EH13" s="569"/>
      <c r="EI13" s="569"/>
      <c r="EJ13" s="569"/>
      <c r="EK13" s="569"/>
      <c r="EL13" s="569"/>
      <c r="EM13" s="569"/>
      <c r="EN13" s="569"/>
      <c r="EO13" s="569"/>
      <c r="EP13" s="569"/>
      <c r="EQ13" s="569"/>
      <c r="ER13" s="569"/>
      <c r="ES13" s="569"/>
      <c r="ET13" s="569"/>
      <c r="EU13" s="569"/>
      <c r="EV13" s="569"/>
      <c r="EW13" s="569"/>
      <c r="EX13" s="569"/>
      <c r="EY13" s="569"/>
      <c r="EZ13" s="569"/>
      <c r="FA13" s="569"/>
      <c r="FB13" s="569"/>
      <c r="FC13" s="569"/>
      <c r="FD13" s="569"/>
      <c r="FE13" s="569"/>
      <c r="FF13" s="569"/>
      <c r="FG13" s="569"/>
      <c r="FH13" s="569"/>
      <c r="FI13" s="569"/>
      <c r="FJ13" s="569"/>
      <c r="FK13" s="569"/>
      <c r="FL13" s="569"/>
      <c r="FM13" s="569"/>
      <c r="FN13" s="569"/>
      <c r="FO13" s="569"/>
      <c r="FP13" s="569"/>
      <c r="FQ13" s="569"/>
      <c r="FR13" s="569"/>
      <c r="FS13" s="569"/>
      <c r="FT13" s="569"/>
      <c r="FU13" s="569"/>
      <c r="FV13" s="569"/>
      <c r="FW13" s="569"/>
      <c r="FX13" s="569"/>
      <c r="FY13" s="569"/>
      <c r="FZ13" s="569"/>
      <c r="GA13" s="569"/>
      <c r="GB13" s="569"/>
      <c r="GC13" s="569"/>
      <c r="GD13" s="569"/>
      <c r="GE13" s="569"/>
      <c r="GF13" s="569"/>
      <c r="GG13" s="569"/>
      <c r="GH13" s="569"/>
      <c r="GI13" s="569"/>
      <c r="GJ13" s="569"/>
      <c r="GK13" s="569"/>
      <c r="GL13" s="569"/>
      <c r="GM13" s="569"/>
      <c r="GN13" s="569"/>
      <c r="GO13" s="569"/>
      <c r="GP13" s="569"/>
      <c r="GQ13" s="569"/>
      <c r="GR13" s="569"/>
      <c r="GS13" s="569"/>
      <c r="GT13" s="569"/>
      <c r="GU13" s="569"/>
      <c r="GV13" s="569"/>
      <c r="GW13" s="569"/>
      <c r="GX13" s="569"/>
      <c r="GY13" s="569"/>
      <c r="GZ13" s="569"/>
      <c r="HA13" s="569"/>
      <c r="HB13" s="569"/>
      <c r="HC13" s="569"/>
      <c r="HD13" s="569"/>
      <c r="HE13" s="569"/>
      <c r="HF13" s="569"/>
      <c r="HG13" s="569"/>
      <c r="HH13" s="569"/>
      <c r="HI13" s="569"/>
      <c r="HJ13" s="569"/>
      <c r="HK13" s="569"/>
      <c r="HL13" s="569"/>
      <c r="HM13" s="569"/>
      <c r="HN13" s="569"/>
      <c r="HO13" s="569"/>
      <c r="HP13" s="569"/>
      <c r="HQ13" s="569"/>
      <c r="HR13" s="569"/>
      <c r="HS13" s="569"/>
      <c r="HT13" s="569"/>
      <c r="HU13" s="569"/>
      <c r="HV13" s="569"/>
      <c r="HW13" s="569"/>
      <c r="HX13" s="569"/>
      <c r="HY13" s="569"/>
      <c r="HZ13" s="569"/>
      <c r="IA13" s="569"/>
      <c r="IB13" s="569"/>
      <c r="IC13" s="569"/>
      <c r="ID13" s="569"/>
      <c r="IE13" s="569"/>
      <c r="IF13" s="569"/>
      <c r="IG13" s="569"/>
      <c r="IH13" s="569"/>
      <c r="II13" s="569"/>
      <c r="IJ13" s="569"/>
      <c r="IK13" s="569"/>
      <c r="IL13" s="569"/>
      <c r="IM13" s="569"/>
      <c r="IN13" s="569"/>
      <c r="IO13" s="569"/>
      <c r="IP13" s="569"/>
      <c r="IQ13" s="569"/>
      <c r="IR13" s="569"/>
      <c r="IS13" s="569"/>
      <c r="IT13" s="569"/>
      <c r="IU13" s="569"/>
      <c r="IV13" s="569"/>
      <c r="IW13" s="569"/>
      <c r="IX13" s="569"/>
    </row>
    <row r="14" spans="1:258" ht="18" customHeight="1">
      <c r="A14" s="262"/>
      <c r="B14" s="586" t="s">
        <v>608</v>
      </c>
      <c r="C14" s="586"/>
      <c r="D14" s="586"/>
      <c r="E14" s="586"/>
      <c r="F14" s="262"/>
    </row>
    <row r="15" spans="1:258" s="402" customFormat="1" ht="6.75" customHeight="1">
      <c r="A15" s="262"/>
      <c r="B15" s="262"/>
      <c r="C15" s="262"/>
      <c r="D15" s="262"/>
      <c r="E15" s="262"/>
    </row>
    <row r="16" spans="1:258" ht="23.25" customHeight="1">
      <c r="A16" s="259" t="s">
        <v>209</v>
      </c>
      <c r="B16" s="259"/>
      <c r="C16" s="260"/>
      <c r="D16" s="259"/>
      <c r="E16" s="259"/>
      <c r="F16" s="261"/>
      <c r="G16" s="261"/>
      <c r="H16" s="261"/>
      <c r="I16" s="569"/>
      <c r="J16" s="569"/>
      <c r="K16" s="569"/>
      <c r="L16" s="569"/>
      <c r="M16" s="569"/>
      <c r="N16" s="569"/>
      <c r="O16" s="569"/>
      <c r="P16" s="569"/>
      <c r="Q16" s="569"/>
      <c r="R16" s="569"/>
      <c r="S16" s="569"/>
      <c r="T16" s="569"/>
      <c r="U16" s="569"/>
      <c r="V16" s="569"/>
      <c r="W16" s="569"/>
      <c r="X16" s="569"/>
      <c r="Y16" s="569"/>
      <c r="Z16" s="569"/>
      <c r="AA16" s="569"/>
      <c r="AB16" s="569"/>
      <c r="AC16" s="569"/>
      <c r="AD16" s="569"/>
      <c r="AE16" s="569"/>
      <c r="AF16" s="569"/>
      <c r="AG16" s="569"/>
      <c r="AH16" s="569"/>
      <c r="AI16" s="569"/>
      <c r="AJ16" s="569"/>
      <c r="AK16" s="569"/>
      <c r="AL16" s="569"/>
      <c r="AM16" s="569"/>
      <c r="AN16" s="569"/>
      <c r="AO16" s="569"/>
      <c r="AP16" s="569"/>
      <c r="AQ16" s="569"/>
      <c r="AR16" s="569"/>
      <c r="AS16" s="569"/>
      <c r="AT16" s="569"/>
      <c r="AU16" s="569"/>
      <c r="AV16" s="569"/>
      <c r="AW16" s="569"/>
      <c r="AX16" s="569"/>
      <c r="AY16" s="569"/>
      <c r="AZ16" s="569"/>
      <c r="BA16" s="569"/>
      <c r="BB16" s="569"/>
      <c r="BC16" s="569"/>
      <c r="BD16" s="569"/>
      <c r="BE16" s="569"/>
      <c r="BF16" s="569"/>
      <c r="BG16" s="569"/>
      <c r="BH16" s="569"/>
      <c r="BI16" s="569"/>
      <c r="BJ16" s="569"/>
      <c r="BK16" s="569"/>
      <c r="BL16" s="569"/>
      <c r="BM16" s="569"/>
      <c r="BN16" s="569"/>
      <c r="BO16" s="569"/>
      <c r="BP16" s="569"/>
      <c r="BQ16" s="569"/>
      <c r="BR16" s="569"/>
      <c r="BS16" s="569"/>
      <c r="BT16" s="569"/>
      <c r="BU16" s="569"/>
      <c r="BV16" s="569"/>
      <c r="BW16" s="569"/>
      <c r="BX16" s="569"/>
      <c r="BY16" s="569"/>
      <c r="BZ16" s="569"/>
      <c r="CA16" s="569"/>
      <c r="CB16" s="569"/>
      <c r="CC16" s="569"/>
      <c r="CD16" s="569"/>
      <c r="CE16" s="569"/>
      <c r="CF16" s="569"/>
      <c r="CG16" s="569"/>
      <c r="CH16" s="569"/>
      <c r="CI16" s="569"/>
      <c r="CJ16" s="569"/>
      <c r="CK16" s="569"/>
      <c r="CL16" s="569"/>
      <c r="CM16" s="569"/>
      <c r="CN16" s="569"/>
      <c r="CO16" s="569"/>
      <c r="CP16" s="569"/>
      <c r="CQ16" s="569"/>
      <c r="CR16" s="569"/>
      <c r="CS16" s="569"/>
      <c r="CT16" s="569"/>
      <c r="CU16" s="569"/>
      <c r="CV16" s="569"/>
      <c r="CW16" s="569"/>
      <c r="CX16" s="569"/>
      <c r="CY16" s="569"/>
      <c r="CZ16" s="569"/>
      <c r="DA16" s="569"/>
      <c r="DB16" s="569"/>
      <c r="DC16" s="569"/>
      <c r="DD16" s="569"/>
      <c r="DE16" s="569"/>
      <c r="DF16" s="569"/>
      <c r="DG16" s="569"/>
      <c r="DH16" s="569"/>
      <c r="DI16" s="569"/>
      <c r="DJ16" s="569"/>
      <c r="DK16" s="569"/>
      <c r="DL16" s="569"/>
      <c r="DM16" s="569"/>
      <c r="DN16" s="569"/>
      <c r="DO16" s="569"/>
      <c r="DP16" s="569"/>
      <c r="DQ16" s="569"/>
      <c r="DR16" s="569"/>
      <c r="DS16" s="569"/>
      <c r="DT16" s="569"/>
      <c r="DU16" s="569"/>
      <c r="DV16" s="569"/>
      <c r="DW16" s="569"/>
      <c r="DX16" s="569"/>
      <c r="DY16" s="569"/>
      <c r="DZ16" s="569"/>
      <c r="EA16" s="569"/>
      <c r="EB16" s="569"/>
      <c r="EC16" s="569"/>
      <c r="ED16" s="569"/>
      <c r="EE16" s="569"/>
      <c r="EF16" s="569"/>
      <c r="EG16" s="569"/>
      <c r="EH16" s="569"/>
      <c r="EI16" s="569"/>
      <c r="EJ16" s="569"/>
      <c r="EK16" s="569"/>
      <c r="EL16" s="569"/>
      <c r="EM16" s="569"/>
      <c r="EN16" s="569"/>
      <c r="EO16" s="569"/>
      <c r="EP16" s="569"/>
      <c r="EQ16" s="569"/>
      <c r="ER16" s="569"/>
      <c r="ES16" s="569"/>
      <c r="ET16" s="569"/>
      <c r="EU16" s="569"/>
      <c r="EV16" s="569"/>
      <c r="EW16" s="569"/>
      <c r="EX16" s="569"/>
      <c r="EY16" s="569"/>
      <c r="EZ16" s="569"/>
      <c r="FA16" s="569"/>
      <c r="FB16" s="569"/>
      <c r="FC16" s="569"/>
      <c r="FD16" s="569"/>
      <c r="FE16" s="569"/>
      <c r="FF16" s="569"/>
      <c r="FG16" s="569"/>
      <c r="FH16" s="569"/>
      <c r="FI16" s="569"/>
      <c r="FJ16" s="569"/>
      <c r="FK16" s="569"/>
      <c r="FL16" s="569"/>
      <c r="FM16" s="569"/>
      <c r="FN16" s="569"/>
      <c r="FO16" s="569"/>
      <c r="FP16" s="569"/>
      <c r="FQ16" s="569"/>
      <c r="FR16" s="569"/>
      <c r="FS16" s="569"/>
      <c r="FT16" s="569"/>
      <c r="FU16" s="569"/>
      <c r="FV16" s="569"/>
      <c r="FW16" s="569"/>
      <c r="FX16" s="569"/>
      <c r="FY16" s="569"/>
      <c r="FZ16" s="569"/>
      <c r="GA16" s="569"/>
      <c r="GB16" s="569"/>
      <c r="GC16" s="569"/>
      <c r="GD16" s="569"/>
      <c r="GE16" s="569"/>
      <c r="GF16" s="569"/>
      <c r="GG16" s="569"/>
      <c r="GH16" s="569"/>
      <c r="GI16" s="569"/>
      <c r="GJ16" s="569"/>
      <c r="GK16" s="569"/>
      <c r="GL16" s="569"/>
      <c r="GM16" s="569"/>
      <c r="GN16" s="569"/>
      <c r="GO16" s="569"/>
      <c r="GP16" s="569"/>
      <c r="GQ16" s="569"/>
      <c r="GR16" s="569"/>
      <c r="GS16" s="569"/>
      <c r="GT16" s="569"/>
      <c r="GU16" s="569"/>
      <c r="GV16" s="569"/>
      <c r="GW16" s="569"/>
      <c r="GX16" s="569"/>
      <c r="GY16" s="569"/>
      <c r="GZ16" s="569"/>
      <c r="HA16" s="569"/>
      <c r="HB16" s="569"/>
      <c r="HC16" s="569"/>
      <c r="HD16" s="569"/>
      <c r="HE16" s="569"/>
      <c r="HF16" s="569"/>
      <c r="HG16" s="569"/>
      <c r="HH16" s="569"/>
      <c r="HI16" s="569"/>
      <c r="HJ16" s="569"/>
      <c r="HK16" s="569"/>
      <c r="HL16" s="569"/>
      <c r="HM16" s="569"/>
      <c r="HN16" s="569"/>
      <c r="HO16" s="569"/>
      <c r="HP16" s="569"/>
      <c r="HQ16" s="569"/>
      <c r="HR16" s="569"/>
      <c r="HS16" s="569"/>
      <c r="HT16" s="569"/>
      <c r="HU16" s="569"/>
      <c r="HV16" s="569"/>
      <c r="HW16" s="569"/>
      <c r="HX16" s="569"/>
      <c r="HY16" s="569"/>
      <c r="HZ16" s="569"/>
      <c r="IA16" s="569"/>
      <c r="IB16" s="569"/>
      <c r="IC16" s="569"/>
      <c r="ID16" s="569"/>
      <c r="IE16" s="569"/>
      <c r="IF16" s="569"/>
      <c r="IG16" s="569"/>
      <c r="IH16" s="569"/>
      <c r="II16" s="569"/>
      <c r="IJ16" s="569"/>
      <c r="IK16" s="569"/>
      <c r="IL16" s="569"/>
      <c r="IM16" s="569"/>
      <c r="IN16" s="569"/>
      <c r="IO16" s="569"/>
      <c r="IP16" s="569"/>
      <c r="IQ16" s="569"/>
      <c r="IR16" s="569"/>
      <c r="IS16" s="569"/>
      <c r="IT16" s="569"/>
      <c r="IU16" s="569"/>
      <c r="IV16" s="569"/>
      <c r="IW16" s="569"/>
      <c r="IX16" s="569"/>
    </row>
    <row r="17" spans="1:5" ht="21.75" customHeight="1">
      <c r="A17" s="254" t="s">
        <v>210</v>
      </c>
    </row>
    <row r="18" spans="1:5" ht="21" customHeight="1">
      <c r="A18" s="262"/>
      <c r="B18" s="576" t="s">
        <v>203</v>
      </c>
      <c r="C18" s="577"/>
      <c r="D18" s="255" t="s">
        <v>204</v>
      </c>
      <c r="E18" s="403" t="s">
        <v>205</v>
      </c>
    </row>
    <row r="19" spans="1:5">
      <c r="A19" s="262"/>
      <c r="B19" s="274" t="s">
        <v>497</v>
      </c>
      <c r="C19" s="274"/>
      <c r="D19" s="274" t="s">
        <v>201</v>
      </c>
      <c r="E19" s="472" t="s">
        <v>609</v>
      </c>
    </row>
    <row r="20" spans="1:5" ht="19.5" customHeight="1">
      <c r="A20" s="262"/>
      <c r="B20" s="274" t="s">
        <v>498</v>
      </c>
      <c r="C20" s="274"/>
      <c r="D20" s="274" t="s">
        <v>201</v>
      </c>
      <c r="E20" s="275" t="s">
        <v>610</v>
      </c>
    </row>
    <row r="21" spans="1:5">
      <c r="A21" s="262"/>
      <c r="B21" s="276" t="s">
        <v>499</v>
      </c>
      <c r="C21" s="274"/>
      <c r="D21" s="274" t="s">
        <v>201</v>
      </c>
      <c r="E21" s="472" t="s">
        <v>611</v>
      </c>
    </row>
    <row r="22" spans="1:5">
      <c r="A22" s="270"/>
      <c r="B22" s="277"/>
      <c r="C22" s="467" t="s">
        <v>327</v>
      </c>
      <c r="D22" s="276" t="s">
        <v>201</v>
      </c>
      <c r="E22" s="471" t="s">
        <v>612</v>
      </c>
    </row>
    <row r="23" spans="1:5" s="402" customFormat="1">
      <c r="A23" s="270"/>
      <c r="B23" s="277"/>
      <c r="C23" s="468" t="s">
        <v>749</v>
      </c>
      <c r="D23" s="469" t="s">
        <v>746</v>
      </c>
      <c r="E23" s="470" t="s">
        <v>750</v>
      </c>
    </row>
    <row r="24" spans="1:5" ht="19.5" customHeight="1">
      <c r="A24" s="270"/>
      <c r="B24" s="277"/>
      <c r="C24" s="278" t="s">
        <v>328</v>
      </c>
      <c r="D24" s="274" t="s">
        <v>201</v>
      </c>
      <c r="E24" s="275" t="s">
        <v>602</v>
      </c>
    </row>
    <row r="25" spans="1:5" ht="19.5" customHeight="1">
      <c r="A25" s="270"/>
      <c r="B25" s="279"/>
      <c r="C25" s="278" t="s">
        <v>329</v>
      </c>
      <c r="D25" s="570" t="s">
        <v>605</v>
      </c>
      <c r="E25" s="275" t="s">
        <v>604</v>
      </c>
    </row>
    <row r="26" spans="1:5" ht="19.5" customHeight="1">
      <c r="A26" s="262"/>
      <c r="B26" s="280" t="s">
        <v>206</v>
      </c>
      <c r="C26" s="280"/>
      <c r="D26" s="571"/>
      <c r="E26" s="281" t="s">
        <v>606</v>
      </c>
    </row>
    <row r="27" spans="1:5" ht="19.5" customHeight="1">
      <c r="A27" s="262"/>
      <c r="B27" s="582" t="s">
        <v>421</v>
      </c>
      <c r="C27" s="583"/>
      <c r="D27" s="274" t="s">
        <v>420</v>
      </c>
      <c r="E27" s="275" t="s">
        <v>613</v>
      </c>
    </row>
    <row r="28" spans="1:5" ht="19.5" customHeight="1">
      <c r="A28" s="262"/>
      <c r="B28" s="584" t="s">
        <v>330</v>
      </c>
      <c r="C28" s="585"/>
      <c r="D28" s="274" t="s">
        <v>202</v>
      </c>
      <c r="E28" s="275" t="s">
        <v>614</v>
      </c>
    </row>
    <row r="29" spans="1:5" ht="19.5" customHeight="1">
      <c r="A29" s="262"/>
      <c r="B29" s="282" t="s">
        <v>206</v>
      </c>
      <c r="C29" s="282"/>
      <c r="D29" s="282" t="s">
        <v>201</v>
      </c>
      <c r="E29" s="283" t="s">
        <v>615</v>
      </c>
    </row>
    <row r="30" spans="1:5" ht="3.6" customHeight="1">
      <c r="A30" s="36"/>
      <c r="B30" s="36"/>
      <c r="C30" s="36"/>
    </row>
    <row r="31" spans="1:5" ht="17.25" customHeight="1">
      <c r="A31" s="535" t="s">
        <v>211</v>
      </c>
      <c r="B31" s="535"/>
      <c r="C31" s="535"/>
      <c r="D31" s="535"/>
      <c r="E31" s="535"/>
    </row>
    <row r="32" spans="1:5" ht="19.5" customHeight="1">
      <c r="A32" s="535"/>
      <c r="B32" s="578" t="s">
        <v>203</v>
      </c>
      <c r="C32" s="579"/>
      <c r="D32" s="536" t="s">
        <v>204</v>
      </c>
      <c r="E32" s="536" t="s">
        <v>205</v>
      </c>
    </row>
    <row r="33" spans="1:5" ht="19.5" customHeight="1">
      <c r="A33" s="535"/>
      <c r="B33" s="537" t="s">
        <v>331</v>
      </c>
      <c r="C33" s="538"/>
      <c r="D33" s="539" t="s">
        <v>201</v>
      </c>
      <c r="E33" s="540" t="s">
        <v>775</v>
      </c>
    </row>
    <row r="34" spans="1:5" ht="19.5" customHeight="1">
      <c r="A34" s="535"/>
      <c r="B34" s="537" t="s">
        <v>213</v>
      </c>
      <c r="C34" s="538"/>
      <c r="D34" s="539" t="s">
        <v>201</v>
      </c>
      <c r="E34" s="539" t="s">
        <v>751</v>
      </c>
    </row>
    <row r="35" spans="1:5" s="533" customFormat="1" ht="19.5" customHeight="1">
      <c r="A35" s="535"/>
      <c r="B35" s="541" t="s">
        <v>332</v>
      </c>
      <c r="C35" s="538"/>
      <c r="D35" s="539" t="s">
        <v>201</v>
      </c>
      <c r="E35" s="539" t="s">
        <v>752</v>
      </c>
    </row>
    <row r="36" spans="1:5" ht="19.5" customHeight="1">
      <c r="A36" s="535"/>
      <c r="B36" s="542"/>
      <c r="C36" s="543" t="s">
        <v>762</v>
      </c>
      <c r="D36" s="539" t="s">
        <v>202</v>
      </c>
      <c r="E36" s="544" t="s">
        <v>761</v>
      </c>
    </row>
    <row r="37" spans="1:5" ht="3.95" customHeight="1">
      <c r="A37" s="535"/>
      <c r="B37" s="535"/>
      <c r="C37" s="535"/>
      <c r="D37" s="535"/>
      <c r="E37" s="535"/>
    </row>
    <row r="38" spans="1:5" ht="19.5" customHeight="1">
      <c r="A38" s="535" t="s">
        <v>616</v>
      </c>
      <c r="B38" s="535"/>
      <c r="C38" s="535"/>
      <c r="D38" s="535"/>
      <c r="E38" s="535"/>
    </row>
    <row r="39" spans="1:5" ht="19.5" customHeight="1">
      <c r="A39" s="535"/>
      <c r="B39" s="580" t="s">
        <v>203</v>
      </c>
      <c r="C39" s="581"/>
      <c r="D39" s="545" t="s">
        <v>204</v>
      </c>
      <c r="E39" s="545" t="s">
        <v>30</v>
      </c>
    </row>
    <row r="40" spans="1:5" ht="19.5" customHeight="1">
      <c r="A40" s="535"/>
      <c r="B40" s="539" t="s">
        <v>741</v>
      </c>
      <c r="C40" s="539"/>
      <c r="D40" s="546"/>
      <c r="E40" s="539" t="s">
        <v>740</v>
      </c>
    </row>
    <row r="41" spans="1:5" ht="19.5" customHeight="1">
      <c r="A41" s="535"/>
      <c r="B41" s="539" t="s">
        <v>529</v>
      </c>
      <c r="C41" s="539"/>
      <c r="D41" s="546"/>
      <c r="E41" s="539" t="s">
        <v>603</v>
      </c>
    </row>
    <row r="42" spans="1:5" ht="28.5" customHeight="1">
      <c r="A42" s="254" t="s">
        <v>729</v>
      </c>
    </row>
    <row r="43" spans="1:5" s="402" customFormat="1" ht="19.5" customHeight="1">
      <c r="B43" s="567" t="s">
        <v>203</v>
      </c>
      <c r="C43" s="568"/>
      <c r="D43" s="146" t="s">
        <v>204</v>
      </c>
      <c r="E43" s="146" t="s">
        <v>30</v>
      </c>
    </row>
    <row r="44" spans="1:5" ht="18.75" customHeight="1">
      <c r="B44" s="274" t="s">
        <v>207</v>
      </c>
      <c r="C44" s="274"/>
      <c r="D44" s="284"/>
      <c r="E44" s="275" t="s">
        <v>728</v>
      </c>
    </row>
    <row r="45" spans="1:5" ht="18" customHeight="1">
      <c r="B45" s="274" t="s">
        <v>208</v>
      </c>
      <c r="C45" s="274"/>
      <c r="D45" s="284"/>
      <c r="E45" s="274" t="s">
        <v>353</v>
      </c>
    </row>
    <row r="46" spans="1:5" ht="18" customHeight="1">
      <c r="B46" s="274" t="s">
        <v>214</v>
      </c>
      <c r="C46" s="274"/>
      <c r="D46" s="284"/>
      <c r="E46" s="274" t="s">
        <v>217</v>
      </c>
    </row>
    <row r="47" spans="1:5" ht="18" customHeight="1">
      <c r="B47" s="274" t="s">
        <v>215</v>
      </c>
      <c r="C47" s="274"/>
      <c r="D47" s="284"/>
      <c r="E47" s="274" t="s">
        <v>217</v>
      </c>
    </row>
    <row r="48" spans="1:5">
      <c r="B48" s="274" t="s">
        <v>216</v>
      </c>
      <c r="C48" s="274"/>
      <c r="D48" s="284"/>
      <c r="E48" s="274" t="s">
        <v>217</v>
      </c>
    </row>
    <row r="49" spans="2:5">
      <c r="B49" s="274" t="s">
        <v>324</v>
      </c>
      <c r="C49" s="274"/>
      <c r="D49" s="284"/>
      <c r="E49" s="274" t="s">
        <v>333</v>
      </c>
    </row>
  </sheetData>
  <mergeCells count="267">
    <mergeCell ref="B18:C18"/>
    <mergeCell ref="B32:C32"/>
    <mergeCell ref="B39:C39"/>
    <mergeCell ref="B27:C27"/>
    <mergeCell ref="B28:C28"/>
    <mergeCell ref="B9:E9"/>
    <mergeCell ref="B10:E10"/>
    <mergeCell ref="B11:E11"/>
    <mergeCell ref="B12:E12"/>
    <mergeCell ref="B13:E13"/>
    <mergeCell ref="B14:E14"/>
    <mergeCell ref="D4:E4"/>
    <mergeCell ref="D6:E6"/>
    <mergeCell ref="BH12:BJ12"/>
    <mergeCell ref="BK12:BM12"/>
    <mergeCell ref="BN12:BP12"/>
    <mergeCell ref="X12:Z12"/>
    <mergeCell ref="AA12:AC12"/>
    <mergeCell ref="AD12:AF12"/>
    <mergeCell ref="AG12:AI12"/>
    <mergeCell ref="FU12:FW12"/>
    <mergeCell ref="FX12:FZ12"/>
    <mergeCell ref="GA12:GC12"/>
    <mergeCell ref="AJ12:AL12"/>
    <mergeCell ref="AM12:AO12"/>
    <mergeCell ref="I12:K12"/>
    <mergeCell ref="L12:N12"/>
    <mergeCell ref="O12:Q12"/>
    <mergeCell ref="R12:T12"/>
    <mergeCell ref="U12:W12"/>
    <mergeCell ref="BQ12:BS12"/>
    <mergeCell ref="BT12:BV12"/>
    <mergeCell ref="BW12:BY12"/>
    <mergeCell ref="AP12:AR12"/>
    <mergeCell ref="AS12:AU12"/>
    <mergeCell ref="AV12:AX12"/>
    <mergeCell ref="AY12:BA12"/>
    <mergeCell ref="BB12:BD12"/>
    <mergeCell ref="BE12:BG12"/>
    <mergeCell ref="ET12:EV12"/>
    <mergeCell ref="EW12:EY12"/>
    <mergeCell ref="EZ12:FB12"/>
    <mergeCell ref="FC12:FE12"/>
    <mergeCell ref="FF12:FH12"/>
    <mergeCell ref="FI12:FK12"/>
    <mergeCell ref="FL12:FN12"/>
    <mergeCell ref="FO12:FQ12"/>
    <mergeCell ref="FR12:FT12"/>
    <mergeCell ref="BZ12:CB12"/>
    <mergeCell ref="CC12:CE12"/>
    <mergeCell ref="CF12:CH12"/>
    <mergeCell ref="CI12:CK12"/>
    <mergeCell ref="CL12:CN12"/>
    <mergeCell ref="CO12:CQ12"/>
    <mergeCell ref="CR12:CT12"/>
    <mergeCell ref="CU12:CW12"/>
    <mergeCell ref="CX12:CZ12"/>
    <mergeCell ref="HN12:HP12"/>
    <mergeCell ref="HQ12:HS12"/>
    <mergeCell ref="HT12:HV12"/>
    <mergeCell ref="HW12:HY12"/>
    <mergeCell ref="HZ12:IB12"/>
    <mergeCell ref="IC12:IE12"/>
    <mergeCell ref="IX12"/>
    <mergeCell ref="IF12:IH12"/>
    <mergeCell ref="II12:IK12"/>
    <mergeCell ref="IL12:IN12"/>
    <mergeCell ref="IO12:IQ12"/>
    <mergeCell ref="IR12:IT12"/>
    <mergeCell ref="IU12:IW12"/>
    <mergeCell ref="GM12:GO12"/>
    <mergeCell ref="GP12:GR12"/>
    <mergeCell ref="GS12:GU12"/>
    <mergeCell ref="GV12:GX12"/>
    <mergeCell ref="GY12:HA12"/>
    <mergeCell ref="HB12:HD12"/>
    <mergeCell ref="HE12:HG12"/>
    <mergeCell ref="HH12:HJ12"/>
    <mergeCell ref="HK12:HM12"/>
    <mergeCell ref="CO13:CQ13"/>
    <mergeCell ref="CR13:CT13"/>
    <mergeCell ref="CU13:CW13"/>
    <mergeCell ref="CX13:CZ13"/>
    <mergeCell ref="DA13:DC13"/>
    <mergeCell ref="DD13:DF13"/>
    <mergeCell ref="GD12:GF12"/>
    <mergeCell ref="GG12:GI12"/>
    <mergeCell ref="GJ12:GL12"/>
    <mergeCell ref="DA12:DC12"/>
    <mergeCell ref="DD12:DF12"/>
    <mergeCell ref="DG12:DI12"/>
    <mergeCell ref="DJ12:DL12"/>
    <mergeCell ref="DM12:DO12"/>
    <mergeCell ref="DP12:DR12"/>
    <mergeCell ref="DS12:DU12"/>
    <mergeCell ref="DV12:DX12"/>
    <mergeCell ref="DY12:EA12"/>
    <mergeCell ref="EB12:ED12"/>
    <mergeCell ref="EE12:EG12"/>
    <mergeCell ref="EH12:EJ12"/>
    <mergeCell ref="EK12:EM12"/>
    <mergeCell ref="EN12:EP12"/>
    <mergeCell ref="EQ12:ES12"/>
    <mergeCell ref="BN13:BP13"/>
    <mergeCell ref="BQ13:BS13"/>
    <mergeCell ref="BT13:BV13"/>
    <mergeCell ref="BW13:BY13"/>
    <mergeCell ref="BZ13:CB13"/>
    <mergeCell ref="CC13:CE13"/>
    <mergeCell ref="CF13:CH13"/>
    <mergeCell ref="CI13:CK13"/>
    <mergeCell ref="CL13:CN13"/>
    <mergeCell ref="IX13"/>
    <mergeCell ref="IC13:IE13"/>
    <mergeCell ref="IF13:IH13"/>
    <mergeCell ref="I13:K13"/>
    <mergeCell ref="L13:N13"/>
    <mergeCell ref="O13:Q13"/>
    <mergeCell ref="R13:T13"/>
    <mergeCell ref="U13:W13"/>
    <mergeCell ref="X13:Z13"/>
    <mergeCell ref="AA13:AC13"/>
    <mergeCell ref="AD13:AF13"/>
    <mergeCell ref="AG13:AI13"/>
    <mergeCell ref="AJ13:AL13"/>
    <mergeCell ref="AM13:AO13"/>
    <mergeCell ref="AP13:AR13"/>
    <mergeCell ref="AS13:AU13"/>
    <mergeCell ref="AV13:AX13"/>
    <mergeCell ref="AY13:BA13"/>
    <mergeCell ref="BB13:BD13"/>
    <mergeCell ref="BE13:BG13"/>
    <mergeCell ref="BH13:BJ13"/>
    <mergeCell ref="BK13:BM13"/>
    <mergeCell ref="GM13:GO13"/>
    <mergeCell ref="GP13:GR13"/>
    <mergeCell ref="IU13:IW13"/>
    <mergeCell ref="FL13:FN13"/>
    <mergeCell ref="FO13:FQ13"/>
    <mergeCell ref="FR13:FT13"/>
    <mergeCell ref="FU13:FW13"/>
    <mergeCell ref="FX13:FZ13"/>
    <mergeCell ref="GA13:GC13"/>
    <mergeCell ref="GD13:GF13"/>
    <mergeCell ref="GG13:GI13"/>
    <mergeCell ref="GJ13:GL13"/>
    <mergeCell ref="IO13:IQ13"/>
    <mergeCell ref="IR13:IT13"/>
    <mergeCell ref="HK13:HM13"/>
    <mergeCell ref="HN13:HP13"/>
    <mergeCell ref="HQ13:HS13"/>
    <mergeCell ref="HT13:HV13"/>
    <mergeCell ref="HW13:HY13"/>
    <mergeCell ref="HZ13:IB13"/>
    <mergeCell ref="II13:IK13"/>
    <mergeCell ref="IL13:IN13"/>
    <mergeCell ref="EH13:EJ13"/>
    <mergeCell ref="EK13:EM13"/>
    <mergeCell ref="EN13:EP13"/>
    <mergeCell ref="EQ13:ES13"/>
    <mergeCell ref="ET13:EV13"/>
    <mergeCell ref="EW13:EY13"/>
    <mergeCell ref="EZ13:FB13"/>
    <mergeCell ref="CU16:CW16"/>
    <mergeCell ref="CX16:CZ16"/>
    <mergeCell ref="DA16:DC16"/>
    <mergeCell ref="DD16:DF16"/>
    <mergeCell ref="DG16:DI16"/>
    <mergeCell ref="DJ16:DL16"/>
    <mergeCell ref="DM16:DO16"/>
    <mergeCell ref="EZ16:FB16"/>
    <mergeCell ref="DG13:DI13"/>
    <mergeCell ref="DJ13:DL13"/>
    <mergeCell ref="DM13:DO13"/>
    <mergeCell ref="DP13:DR13"/>
    <mergeCell ref="DS13:DU13"/>
    <mergeCell ref="DV13:DX13"/>
    <mergeCell ref="DY13:EA13"/>
    <mergeCell ref="EB13:ED13"/>
    <mergeCell ref="EE13:EG13"/>
    <mergeCell ref="FC13:FE13"/>
    <mergeCell ref="FF13:FH13"/>
    <mergeCell ref="FI13:FK13"/>
    <mergeCell ref="GS13:GU13"/>
    <mergeCell ref="GV13:GX13"/>
    <mergeCell ref="GY13:HA13"/>
    <mergeCell ref="HB13:HD13"/>
    <mergeCell ref="HE13:HG13"/>
    <mergeCell ref="HH13:HJ13"/>
    <mergeCell ref="BN16:BP16"/>
    <mergeCell ref="BQ16:BS16"/>
    <mergeCell ref="BT16:BV16"/>
    <mergeCell ref="BW16:BY16"/>
    <mergeCell ref="BZ16:CB16"/>
    <mergeCell ref="ET16:EV16"/>
    <mergeCell ref="EW16:EY16"/>
    <mergeCell ref="GD16:GF16"/>
    <mergeCell ref="I16:K16"/>
    <mergeCell ref="L16:N16"/>
    <mergeCell ref="O16:Q16"/>
    <mergeCell ref="R16:T16"/>
    <mergeCell ref="AD16:AF16"/>
    <mergeCell ref="AG16:AI16"/>
    <mergeCell ref="AJ16:AL16"/>
    <mergeCell ref="U16:W16"/>
    <mergeCell ref="X16:Z16"/>
    <mergeCell ref="AA16:AC16"/>
    <mergeCell ref="CC16:CE16"/>
    <mergeCell ref="CF16:CH16"/>
    <mergeCell ref="CI16:CK16"/>
    <mergeCell ref="CL16:CN16"/>
    <mergeCell ref="CO16:CQ16"/>
    <mergeCell ref="CR16:CT16"/>
    <mergeCell ref="AM16:AO16"/>
    <mergeCell ref="AP16:AR16"/>
    <mergeCell ref="AS16:AU16"/>
    <mergeCell ref="AV16:AX16"/>
    <mergeCell ref="AY16:BA16"/>
    <mergeCell ref="BB16:BD16"/>
    <mergeCell ref="BE16:BG16"/>
    <mergeCell ref="BH16:BJ16"/>
    <mergeCell ref="BK16:BM16"/>
    <mergeCell ref="EH16:EJ16"/>
    <mergeCell ref="EK16:EM16"/>
    <mergeCell ref="EN16:EP16"/>
    <mergeCell ref="EQ16:ES16"/>
    <mergeCell ref="HK16:HM16"/>
    <mergeCell ref="HN16:HP16"/>
    <mergeCell ref="HQ16:HS16"/>
    <mergeCell ref="GJ16:GL16"/>
    <mergeCell ref="GM16:GO16"/>
    <mergeCell ref="GP16:GR16"/>
    <mergeCell ref="GS16:GU16"/>
    <mergeCell ref="GV16:GX16"/>
    <mergeCell ref="GY16:HA16"/>
    <mergeCell ref="HB16:HD16"/>
    <mergeCell ref="HE16:HG16"/>
    <mergeCell ref="HH16:HJ16"/>
    <mergeCell ref="FR16:FT16"/>
    <mergeCell ref="FU16:FW16"/>
    <mergeCell ref="FX16:FZ16"/>
    <mergeCell ref="GA16:GC16"/>
    <mergeCell ref="GG16:GI16"/>
    <mergeCell ref="B43:C43"/>
    <mergeCell ref="IL16:IN16"/>
    <mergeCell ref="IO16:IQ16"/>
    <mergeCell ref="IR16:IT16"/>
    <mergeCell ref="IU16:IW16"/>
    <mergeCell ref="IX16"/>
    <mergeCell ref="HT16:HV16"/>
    <mergeCell ref="HW16:HY16"/>
    <mergeCell ref="HZ16:IB16"/>
    <mergeCell ref="IC16:IE16"/>
    <mergeCell ref="IF16:IH16"/>
    <mergeCell ref="FC16:FE16"/>
    <mergeCell ref="FF16:FH16"/>
    <mergeCell ref="FI16:FK16"/>
    <mergeCell ref="FL16:FN16"/>
    <mergeCell ref="FO16:FQ16"/>
    <mergeCell ref="II16:IK16"/>
    <mergeCell ref="D25:D26"/>
    <mergeCell ref="DP16:DR16"/>
    <mergeCell ref="DS16:DU16"/>
    <mergeCell ref="DV16:DX16"/>
    <mergeCell ref="DY16:EA16"/>
    <mergeCell ref="EB16:ED16"/>
    <mergeCell ref="EE16:EG16"/>
  </mergeCells>
  <phoneticPr fontId="2"/>
  <pageMargins left="0.70866141732283472" right="0.70866141732283472" top="0.74803149606299213" bottom="0.74803149606299213" header="0.31496062992125984" footer="0.31496062992125984"/>
  <pageSetup paperSize="9" orientation="portrait" r:id="rId1"/>
  <rowBreaks count="1" manualBreakCount="1">
    <brk id="37" max="5" man="1"/>
  </rowBreaks>
</worksheet>
</file>

<file path=xl/worksheets/sheet2.xml><?xml version="1.0" encoding="utf-8"?>
<worksheet xmlns="http://schemas.openxmlformats.org/spreadsheetml/2006/main" xmlns:r="http://schemas.openxmlformats.org/officeDocument/2006/relationships">
  <dimension ref="A1:X66"/>
  <sheetViews>
    <sheetView view="pageBreakPreview" zoomScaleNormal="70" zoomScaleSheetLayoutView="100" workbookViewId="0">
      <selection activeCell="G2" sqref="G2"/>
    </sheetView>
  </sheetViews>
  <sheetFormatPr defaultColWidth="9" defaultRowHeight="18.75"/>
  <cols>
    <col min="1" max="1" width="2.75" style="408" customWidth="1"/>
    <col min="2" max="2" width="7.25" style="408" customWidth="1"/>
    <col min="3" max="3" width="7.75" style="408" customWidth="1"/>
    <col min="4" max="4" width="8" style="408" customWidth="1"/>
    <col min="5" max="5" width="6.375" style="408" customWidth="1"/>
    <col min="6" max="7" width="7" style="408" customWidth="1"/>
    <col min="8" max="13" width="4.875" style="408" customWidth="1"/>
    <col min="14" max="14" width="9.125" style="408" customWidth="1"/>
    <col min="15" max="15" width="12.5" style="408" customWidth="1"/>
    <col min="16" max="16" width="21" style="408" customWidth="1"/>
    <col min="17" max="17" width="26" style="408" customWidth="1"/>
    <col min="18" max="25" width="7.625" style="408" customWidth="1"/>
    <col min="26" max="16384" width="9" style="408"/>
  </cols>
  <sheetData>
    <row r="1" spans="1:24" ht="24" customHeight="1">
      <c r="A1" s="407" t="s">
        <v>171</v>
      </c>
      <c r="C1" s="409"/>
      <c r="D1" s="409"/>
      <c r="E1" s="409"/>
      <c r="F1" s="409"/>
      <c r="G1" s="409"/>
      <c r="H1" s="409"/>
      <c r="I1" s="409"/>
      <c r="J1" s="409"/>
      <c r="K1" s="409"/>
      <c r="L1" s="409"/>
      <c r="M1" s="409"/>
      <c r="N1" s="409"/>
      <c r="Q1" s="410" t="s">
        <v>562</v>
      </c>
      <c r="R1" s="409"/>
      <c r="S1" s="409"/>
      <c r="T1" s="409"/>
      <c r="U1" s="409"/>
      <c r="V1" s="409"/>
      <c r="W1" s="409"/>
    </row>
    <row r="2" spans="1:24" ht="27" customHeight="1">
      <c r="C2" s="411"/>
      <c r="D2" s="411"/>
      <c r="E2" s="411"/>
      <c r="F2" s="412" t="s">
        <v>763</v>
      </c>
      <c r="G2" s="479" t="s">
        <v>325</v>
      </c>
      <c r="H2" s="413" t="s">
        <v>519</v>
      </c>
      <c r="I2" s="411"/>
      <c r="J2" s="411"/>
      <c r="K2" s="411"/>
      <c r="L2" s="411"/>
      <c r="N2" s="411"/>
      <c r="O2" s="411"/>
      <c r="Q2" s="406" t="str">
        <f>'はじめに（PC）'!D4&amp;""</f>
        <v/>
      </c>
    </row>
    <row r="3" spans="1:24" ht="27" customHeight="1">
      <c r="B3" s="414" t="s">
        <v>404</v>
      </c>
      <c r="C3" s="415"/>
      <c r="D3" s="415"/>
      <c r="E3" s="415"/>
      <c r="F3" s="415"/>
      <c r="G3" s="415"/>
      <c r="H3" s="415"/>
      <c r="I3" s="415"/>
      <c r="J3" s="415"/>
      <c r="K3" s="415"/>
      <c r="L3" s="415"/>
      <c r="M3" s="415"/>
      <c r="N3" s="414"/>
      <c r="O3" s="415"/>
      <c r="P3" s="415"/>
      <c r="Q3" s="415"/>
    </row>
    <row r="4" spans="1:24" s="416" customFormat="1" ht="50.25" customHeight="1">
      <c r="B4" s="597" t="s">
        <v>756</v>
      </c>
      <c r="C4" s="598"/>
      <c r="D4" s="598"/>
      <c r="E4" s="598"/>
      <c r="F4" s="598"/>
      <c r="G4" s="598"/>
      <c r="H4" s="598"/>
      <c r="I4" s="598"/>
      <c r="J4" s="598"/>
      <c r="K4" s="598"/>
      <c r="L4" s="598"/>
      <c r="M4" s="598"/>
      <c r="N4" s="598"/>
      <c r="O4" s="598"/>
      <c r="P4" s="598"/>
      <c r="Q4" s="598"/>
    </row>
    <row r="5" spans="1:24" ht="19.5" customHeight="1">
      <c r="B5" s="599" t="s">
        <v>170</v>
      </c>
      <c r="C5" s="599"/>
      <c r="D5" s="599"/>
      <c r="E5" s="600" t="s">
        <v>169</v>
      </c>
      <c r="F5" s="600"/>
      <c r="G5" s="600"/>
      <c r="H5" s="601" t="s">
        <v>443</v>
      </c>
      <c r="I5" s="602"/>
      <c r="J5" s="602"/>
      <c r="K5" s="602"/>
      <c r="L5" s="602"/>
      <c r="M5" s="602"/>
      <c r="N5" s="600" t="s">
        <v>22</v>
      </c>
      <c r="O5" s="600"/>
      <c r="P5" s="600"/>
      <c r="Q5" s="599" t="s">
        <v>444</v>
      </c>
      <c r="R5" s="594"/>
      <c r="S5" s="595"/>
      <c r="T5" s="595"/>
      <c r="U5" s="595"/>
      <c r="V5" s="595"/>
      <c r="W5" s="595"/>
      <c r="X5" s="595"/>
    </row>
    <row r="6" spans="1:24" ht="18" customHeight="1">
      <c r="B6" s="599" t="s">
        <v>511</v>
      </c>
      <c r="C6" s="600" t="s">
        <v>168</v>
      </c>
      <c r="D6" s="600"/>
      <c r="E6" s="600" t="s">
        <v>52</v>
      </c>
      <c r="F6" s="599" t="s">
        <v>167</v>
      </c>
      <c r="G6" s="599" t="s">
        <v>166</v>
      </c>
      <c r="H6" s="603"/>
      <c r="I6" s="604"/>
      <c r="J6" s="604"/>
      <c r="K6" s="604"/>
      <c r="L6" s="604"/>
      <c r="M6" s="604"/>
      <c r="N6" s="600" t="s">
        <v>178</v>
      </c>
      <c r="O6" s="599" t="s">
        <v>13</v>
      </c>
      <c r="P6" s="600" t="s">
        <v>26</v>
      </c>
      <c r="Q6" s="600"/>
      <c r="R6" s="594"/>
      <c r="S6" s="595"/>
      <c r="T6" s="595"/>
      <c r="U6" s="595"/>
      <c r="V6" s="595"/>
      <c r="W6" s="595"/>
      <c r="X6" s="595"/>
    </row>
    <row r="7" spans="1:24" ht="21" customHeight="1">
      <c r="B7" s="599"/>
      <c r="C7" s="417" t="s">
        <v>165</v>
      </c>
      <c r="D7" s="417" t="s">
        <v>168</v>
      </c>
      <c r="E7" s="600"/>
      <c r="F7" s="599"/>
      <c r="G7" s="600"/>
      <c r="H7" s="605"/>
      <c r="I7" s="606"/>
      <c r="J7" s="606"/>
      <c r="K7" s="606"/>
      <c r="L7" s="606"/>
      <c r="M7" s="606"/>
      <c r="N7" s="600"/>
      <c r="O7" s="599"/>
      <c r="P7" s="600"/>
      <c r="Q7" s="600"/>
      <c r="R7" s="594"/>
      <c r="S7" s="595"/>
      <c r="T7" s="595"/>
      <c r="U7" s="595"/>
      <c r="V7" s="595"/>
      <c r="W7" s="595"/>
      <c r="X7" s="595"/>
    </row>
    <row r="8" spans="1:24">
      <c r="A8" s="418"/>
      <c r="B8" s="480"/>
      <c r="C8" s="481"/>
      <c r="D8" s="482"/>
      <c r="E8" s="483"/>
      <c r="F8" s="483"/>
      <c r="G8" s="473">
        <f>SUM(E8+F8)</f>
        <v>0</v>
      </c>
      <c r="H8" s="491"/>
      <c r="I8" s="491"/>
      <c r="J8" s="491"/>
      <c r="K8" s="491"/>
      <c r="L8" s="491"/>
      <c r="M8" s="491"/>
      <c r="N8" s="475" t="str">
        <f>IF(H8="","",(IFERROR(VLOOKUP($H8,【選択肢】!$K$3:$O$74,2,)," ")&amp;IF(I8="","",","&amp;IFERROR(VLOOKUP($I8,【選択肢】!$K$3:$O$74,2,)," ")&amp;IF(J8="","",","&amp;IFERROR(VLOOKUP($J8,【選択肢】!$K$3:$O$74,2,)," ")&amp;IF(K8="","",","&amp;IFERROR(VLOOKUP($K8,【選択肢】!$K$3:$O$74,2,)," ")&amp;IF(L8="","",","&amp;IFERROR(VLOOKUP($L8,【選択肢】!$K$3:$O$74,2,)," ")&amp;IF(M8="","",","&amp;IFERROR(VLOOKUP($M8,【選択肢】!$K$3:$O$74,2,)," "))))))))</f>
        <v/>
      </c>
      <c r="O8" s="475" t="str">
        <f>IF(H8="","",(IFERROR(VLOOKUP($H8,【選択肢】!$K$3:$O$74,4,)," ")&amp;IF(I8="","",","&amp;IFERROR(VLOOKUP($I8,【選択肢】!$K$3:$O$74,4,)," ")&amp;IF(J8="","",","&amp;IFERROR(VLOOKUP($J8,【選択肢】!$K$3:$O$74,4,)," ")&amp;IF(K8="","",","&amp;IFERROR(VLOOKUP($K8,【選択肢】!$K$3:$O$74,4,)," ")&amp;IF(L8="","",","&amp;IFERROR(VLOOKUP($L8,【選択肢】!$K$3:$O$74,4,)," ")&amp;IF(M8="","",","&amp;IFERROR(VLOOKUP($M8,【選択肢】!$K$3:$O$74,4,)," "))))))))</f>
        <v/>
      </c>
      <c r="P8" s="475" t="str">
        <f>IF(H8="","",(IFERROR(VLOOKUP($H8,【選択肢】!$K$3:$O$74,5,)," ")&amp;IF(I8="","",","&amp;IFERROR(VLOOKUP($I8,【選択肢】!$K$3:$O$74,5,)," ")&amp;IF(J8="","",","&amp;IFERROR(VLOOKUP($J8,【選択肢】!$K$3:$O$74,5,)," ")&amp;IF(K8="","",","&amp;IFERROR(VLOOKUP($K8,【選択肢】!$K$3:$O$74,5,)," ")&amp;IF(L8="","",","&amp;IFERROR(VLOOKUP($L8,【選択肢】!$K$3:$O$74,5,)," ")&amp;IF(M8="","",","&amp;IFERROR(VLOOKUP($M8,【選択肢】!$K$3:$O$74,5,)," "))))))))</f>
        <v/>
      </c>
      <c r="Q8" s="494"/>
      <c r="R8" s="419"/>
      <c r="S8" s="420"/>
      <c r="T8" s="420"/>
      <c r="U8" s="420"/>
      <c r="V8" s="420"/>
      <c r="W8" s="420"/>
      <c r="X8" s="420"/>
    </row>
    <row r="9" spans="1:24">
      <c r="B9" s="484"/>
      <c r="C9" s="485"/>
      <c r="D9" s="486"/>
      <c r="E9" s="487"/>
      <c r="F9" s="487"/>
      <c r="G9" s="474">
        <f>SUM(E9+F9)</f>
        <v>0</v>
      </c>
      <c r="H9" s="492"/>
      <c r="I9" s="492"/>
      <c r="J9" s="492"/>
      <c r="K9" s="492"/>
      <c r="L9" s="492"/>
      <c r="M9" s="492"/>
      <c r="N9" s="475" t="str">
        <f>IF(H9="","",(IFERROR(VLOOKUP($H9,【選択肢】!$K$3:$O$74,2,)," ")&amp;IF(I9="","",","&amp;IFERROR(VLOOKUP($I9,【選択肢】!$K$3:$O$74,2,)," ")&amp;IF(J9="","",","&amp;IFERROR(VLOOKUP($J9,【選択肢】!$K$3:$O$74,2,)," ")&amp;IF(K9="","",","&amp;IFERROR(VLOOKUP($K9,【選択肢】!$K$3:$O$74,2,)," ")&amp;IF(L9="","",","&amp;IFERROR(VLOOKUP($L9,【選択肢】!$K$3:$O$74,2,)," ")&amp;IF(M9="","",","&amp;IFERROR(VLOOKUP($M9,【選択肢】!$K$3:$O$74,2,)," "))))))))</f>
        <v/>
      </c>
      <c r="O9" s="475" t="str">
        <f>IF(H9="","",(IFERROR(VLOOKUP($H9,【選択肢】!$K$3:$O$74,4,)," ")&amp;IF(I9="","",","&amp;IFERROR(VLOOKUP($I9,【選択肢】!$K$3:$O$74,4,)," ")&amp;IF(J9="","",","&amp;IFERROR(VLOOKUP($J9,【選択肢】!$K$3:$O$74,4,)," ")&amp;IF(K9="","",","&amp;IFERROR(VLOOKUP($K9,【選択肢】!$K$3:$O$74,4,)," ")&amp;IF(L9="","",","&amp;IFERROR(VLOOKUP($L9,【選択肢】!$K$3:$O$74,4,)," ")&amp;IF(M9="","",","&amp;IFERROR(VLOOKUP($M9,【選択肢】!$K$3:$O$74,4,)," "))))))))</f>
        <v/>
      </c>
      <c r="P9" s="475" t="str">
        <f>IF(H9="","",(IFERROR(VLOOKUP($H9,【選択肢】!$K$3:$O$74,5,)," ")&amp;IF(I9="","",","&amp;IFERROR(VLOOKUP($I9,【選択肢】!$K$3:$O$74,5,)," ")&amp;IF(J9="","",","&amp;IFERROR(VLOOKUP($J9,【選択肢】!$K$3:$O$74,5,)," ")&amp;IF(K9="","",","&amp;IFERROR(VLOOKUP($K9,【選択肢】!$K$3:$O$74,5,)," ")&amp;IF(L9="","",","&amp;IFERROR(VLOOKUP($L9,【選択肢】!$K$3:$O$74,5,)," ")&amp;IF(M9="","",","&amp;IFERROR(VLOOKUP($M9,【選択肢】!$K$3:$O$74,5,)," "))))))))</f>
        <v/>
      </c>
      <c r="Q9" s="495"/>
      <c r="R9" s="419"/>
      <c r="S9" s="420"/>
      <c r="T9" s="420"/>
      <c r="U9" s="420"/>
      <c r="V9" s="420"/>
      <c r="W9" s="420"/>
      <c r="X9" s="420"/>
    </row>
    <row r="10" spans="1:24">
      <c r="B10" s="484"/>
      <c r="C10" s="485"/>
      <c r="D10" s="486"/>
      <c r="E10" s="487"/>
      <c r="F10" s="487"/>
      <c r="G10" s="474">
        <f>SUM(E10+F10)</f>
        <v>0</v>
      </c>
      <c r="H10" s="492"/>
      <c r="I10" s="492"/>
      <c r="J10" s="492"/>
      <c r="K10" s="492"/>
      <c r="L10" s="492"/>
      <c r="M10" s="492"/>
      <c r="N10" s="475" t="str">
        <f>IF(H10="","",(IFERROR(VLOOKUP($H10,【選択肢】!$K$3:$O$74,2,)," ")&amp;IF(I10="","",","&amp;IFERROR(VLOOKUP($I10,【選択肢】!$K$3:$O$74,2,)," ")&amp;IF(J10="","",","&amp;IFERROR(VLOOKUP($J10,【選択肢】!$K$3:$O$74,2,)," ")&amp;IF(K10="","",","&amp;IFERROR(VLOOKUP($K10,【選択肢】!$K$3:$O$74,2,)," ")&amp;IF(L10="","",","&amp;IFERROR(VLOOKUP($L10,【選択肢】!$K$3:$O$74,2,)," ")&amp;IF(M10="","",","&amp;IFERROR(VLOOKUP($M10,【選択肢】!$K$3:$O$74,2,)," "))))))))</f>
        <v/>
      </c>
      <c r="O10" s="475" t="str">
        <f>IF(H10="","",(IFERROR(VLOOKUP($H10,【選択肢】!$K$3:$O$74,4,)," ")&amp;IF(I10="","",","&amp;IFERROR(VLOOKUP($I10,【選択肢】!$K$3:$O$74,4,)," ")&amp;IF(J10="","",","&amp;IFERROR(VLOOKUP($J10,【選択肢】!$K$3:$O$74,4,)," ")&amp;IF(K10="","",","&amp;IFERROR(VLOOKUP($K10,【選択肢】!$K$3:$O$74,4,)," ")&amp;IF(L10="","",","&amp;IFERROR(VLOOKUP($L10,【選択肢】!$K$3:$O$74,4,)," ")&amp;IF(M10="","",","&amp;IFERROR(VLOOKUP($M10,【選択肢】!$K$3:$O$74,4,)," "))))))))</f>
        <v/>
      </c>
      <c r="P10" s="475" t="str">
        <f>IF(H10="","",(IFERROR(VLOOKUP($H10,【選択肢】!$K$3:$O$74,5,)," ")&amp;IF(I10="","",","&amp;IFERROR(VLOOKUP($I10,【選択肢】!$K$3:$O$74,5,)," ")&amp;IF(J10="","",","&amp;IFERROR(VLOOKUP($J10,【選択肢】!$K$3:$O$74,5,)," ")&amp;IF(K10="","",","&amp;IFERROR(VLOOKUP($K10,【選択肢】!$K$3:$O$74,5,)," ")&amp;IF(L10="","",","&amp;IFERROR(VLOOKUP($L10,【選択肢】!$K$3:$O$74,5,)," ")&amp;IF(M10="","",","&amp;IFERROR(VLOOKUP($M10,【選択肢】!$K$3:$O$74,5,)," "))))))))</f>
        <v/>
      </c>
      <c r="Q10" s="495"/>
      <c r="R10" s="419"/>
      <c r="S10" s="420"/>
      <c r="T10" s="420"/>
      <c r="U10" s="420"/>
      <c r="V10" s="420"/>
      <c r="W10" s="420"/>
      <c r="X10" s="420"/>
    </row>
    <row r="11" spans="1:24">
      <c r="B11" s="484"/>
      <c r="C11" s="488"/>
      <c r="D11" s="486"/>
      <c r="E11" s="487"/>
      <c r="F11" s="489"/>
      <c r="G11" s="474">
        <f>SUM(E11+F11)</f>
        <v>0</v>
      </c>
      <c r="H11" s="493"/>
      <c r="I11" s="493"/>
      <c r="J11" s="493"/>
      <c r="K11" s="493"/>
      <c r="L11" s="493"/>
      <c r="M11" s="493"/>
      <c r="N11" s="475" t="str">
        <f>IF(H11="","",(IFERROR(VLOOKUP($H11,【選択肢】!$K$3:$O$74,2,)," ")&amp;IF(I11="","",","&amp;IFERROR(VLOOKUP($I11,【選択肢】!$K$3:$O$74,2,)," ")&amp;IF(J11="","",","&amp;IFERROR(VLOOKUP($J11,【選択肢】!$K$3:$O$74,2,)," ")&amp;IF(K11="","",","&amp;IFERROR(VLOOKUP($K11,【選択肢】!$K$3:$O$74,2,)," ")&amp;IF(L11="","",","&amp;IFERROR(VLOOKUP($L11,【選択肢】!$K$3:$O$74,2,)," ")&amp;IF(M11="","",","&amp;IFERROR(VLOOKUP($M11,【選択肢】!$K$3:$O$74,2,)," "))))))))</f>
        <v/>
      </c>
      <c r="O11" s="475" t="str">
        <f>IF(H11="","",(IFERROR(VLOOKUP($H11,【選択肢】!$K$3:$O$74,4,)," ")&amp;IF(I11="","",","&amp;IFERROR(VLOOKUP($I11,【選択肢】!$K$3:$O$74,4,)," ")&amp;IF(J11="","",","&amp;IFERROR(VLOOKUP($J11,【選択肢】!$K$3:$O$74,4,)," ")&amp;IF(K11="","",","&amp;IFERROR(VLOOKUP($K11,【選択肢】!$K$3:$O$74,4,)," ")&amp;IF(L11="","",","&amp;IFERROR(VLOOKUP($L11,【選択肢】!$K$3:$O$74,4,)," ")&amp;IF(M11="","",","&amp;IFERROR(VLOOKUP($M11,【選択肢】!$K$3:$O$74,4,)," "))))))))</f>
        <v/>
      </c>
      <c r="P11" s="475" t="str">
        <f>IF(H11="","",(IFERROR(VLOOKUP($H11,【選択肢】!$K$3:$O$74,5,)," ")&amp;IF(I11="","",","&amp;IFERROR(VLOOKUP($I11,【選択肢】!$K$3:$O$74,5,)," ")&amp;IF(J11="","",","&amp;IFERROR(VLOOKUP($J11,【選択肢】!$K$3:$O$74,5,)," ")&amp;IF(K11="","",","&amp;IFERROR(VLOOKUP($K11,【選択肢】!$K$3:$O$74,5,)," ")&amp;IF(L11="","",","&amp;IFERROR(VLOOKUP($L11,【選択肢】!$K$3:$O$74,5,)," ")&amp;IF(M11="","",","&amp;IFERROR(VLOOKUP($M11,【選択肢】!$K$3:$O$74,5,)," "))))))))</f>
        <v/>
      </c>
      <c r="Q11" s="496"/>
      <c r="R11" s="419"/>
      <c r="S11" s="420"/>
      <c r="T11" s="420"/>
      <c r="U11" s="420"/>
      <c r="V11" s="420"/>
      <c r="W11" s="420"/>
      <c r="X11" s="420"/>
    </row>
    <row r="12" spans="1:24">
      <c r="B12" s="484"/>
      <c r="C12" s="485"/>
      <c r="D12" s="486"/>
      <c r="E12" s="487"/>
      <c r="F12" s="487"/>
      <c r="G12" s="474">
        <f t="shared" ref="G12:G20" si="0">SUM(E12+F12)</f>
        <v>0</v>
      </c>
      <c r="H12" s="492"/>
      <c r="I12" s="492"/>
      <c r="J12" s="492"/>
      <c r="K12" s="492"/>
      <c r="L12" s="492"/>
      <c r="M12" s="492"/>
      <c r="N12" s="475" t="str">
        <f>IF(H12="","",(IFERROR(VLOOKUP($H12,【選択肢】!$K$3:$O$74,2,)," ")&amp;IF(I12="","",","&amp;IFERROR(VLOOKUP($I12,【選択肢】!$K$3:$O$74,2,)," ")&amp;IF(J12="","",","&amp;IFERROR(VLOOKUP($J12,【選択肢】!$K$3:$O$74,2,)," ")&amp;IF(K12="","",","&amp;IFERROR(VLOOKUP($K12,【選択肢】!$K$3:$O$74,2,)," ")&amp;IF(L12="","",","&amp;IFERROR(VLOOKUP($L12,【選択肢】!$K$3:$O$74,2,)," ")&amp;IF(M12="","",","&amp;IFERROR(VLOOKUP($M12,【選択肢】!$K$3:$O$74,2,)," "))))))))</f>
        <v/>
      </c>
      <c r="O12" s="475" t="str">
        <f>IF(H12="","",(IFERROR(VLOOKUP($H12,【選択肢】!$K$3:$O$74,4,)," ")&amp;IF(I12="","",","&amp;IFERROR(VLOOKUP($I12,【選択肢】!$K$3:$O$74,4,)," ")&amp;IF(J12="","",","&amp;IFERROR(VLOOKUP($J12,【選択肢】!$K$3:$O$74,4,)," ")&amp;IF(K12="","",","&amp;IFERROR(VLOOKUP($K12,【選択肢】!$K$3:$O$74,4,)," ")&amp;IF(L12="","",","&amp;IFERROR(VLOOKUP($L12,【選択肢】!$K$3:$O$74,4,)," ")&amp;IF(M12="","",","&amp;IFERROR(VLOOKUP($M12,【選択肢】!$K$3:$O$74,4,)," "))))))))</f>
        <v/>
      </c>
      <c r="P12" s="475" t="str">
        <f>IF(H12="","",(IFERROR(VLOOKUP($H12,【選択肢】!$K$3:$O$74,5,)," ")&amp;IF(I12="","",","&amp;IFERROR(VLOOKUP($I12,【選択肢】!$K$3:$O$74,5,)," ")&amp;IF(J12="","",","&amp;IFERROR(VLOOKUP($J12,【選択肢】!$K$3:$O$74,5,)," ")&amp;IF(K12="","",","&amp;IFERROR(VLOOKUP($K12,【選択肢】!$K$3:$O$74,5,)," ")&amp;IF(L12="","",","&amp;IFERROR(VLOOKUP($L12,【選択肢】!$K$3:$O$74,5,)," ")&amp;IF(M12="","",","&amp;IFERROR(VLOOKUP($M12,【選択肢】!$K$3:$O$74,5,)," "))))))))</f>
        <v/>
      </c>
      <c r="Q12" s="495"/>
      <c r="R12" s="419"/>
      <c r="S12" s="420"/>
      <c r="T12" s="420"/>
      <c r="U12" s="420"/>
      <c r="V12" s="420"/>
      <c r="W12" s="420"/>
      <c r="X12" s="420"/>
    </row>
    <row r="13" spans="1:24">
      <c r="B13" s="484"/>
      <c r="C13" s="485"/>
      <c r="D13" s="486"/>
      <c r="E13" s="487"/>
      <c r="F13" s="487"/>
      <c r="G13" s="474">
        <f t="shared" si="0"/>
        <v>0</v>
      </c>
      <c r="H13" s="492"/>
      <c r="I13" s="492"/>
      <c r="J13" s="492"/>
      <c r="K13" s="492"/>
      <c r="L13" s="492"/>
      <c r="M13" s="492"/>
      <c r="N13" s="475" t="str">
        <f>IF(H13="","",(IFERROR(VLOOKUP($H13,【選択肢】!$K$3:$O$74,2,)," ")&amp;IF(I13="","",","&amp;IFERROR(VLOOKUP($I13,【選択肢】!$K$3:$O$74,2,)," ")&amp;IF(J13="","",","&amp;IFERROR(VLOOKUP($J13,【選択肢】!$K$3:$O$74,2,)," ")&amp;IF(K13="","",","&amp;IFERROR(VLOOKUP($K13,【選択肢】!$K$3:$O$74,2,)," ")&amp;IF(L13="","",","&amp;IFERROR(VLOOKUP($L13,【選択肢】!$K$3:$O$74,2,)," ")&amp;IF(M13="","",","&amp;IFERROR(VLOOKUP($M13,【選択肢】!$K$3:$O$74,2,)," "))))))))</f>
        <v/>
      </c>
      <c r="O13" s="475" t="str">
        <f>IF(H13="","",(IFERROR(VLOOKUP($H13,【選択肢】!$K$3:$O$74,4,)," ")&amp;IF(I13="","",","&amp;IFERROR(VLOOKUP($I13,【選択肢】!$K$3:$O$74,4,)," ")&amp;IF(J13="","",","&amp;IFERROR(VLOOKUP($J13,【選択肢】!$K$3:$O$74,4,)," ")&amp;IF(K13="","",","&amp;IFERROR(VLOOKUP($K13,【選択肢】!$K$3:$O$74,4,)," ")&amp;IF(L13="","",","&amp;IFERROR(VLOOKUP($L13,【選択肢】!$K$3:$O$74,4,)," ")&amp;IF(M13="","",","&amp;IFERROR(VLOOKUP($M13,【選択肢】!$K$3:$O$74,4,)," "))))))))</f>
        <v/>
      </c>
      <c r="P13" s="475" t="str">
        <f>IF(H13="","",(IFERROR(VLOOKUP($H13,【選択肢】!$K$3:$O$74,5,)," ")&amp;IF(I13="","",","&amp;IFERROR(VLOOKUP($I13,【選択肢】!$K$3:$O$74,5,)," ")&amp;IF(J13="","",","&amp;IFERROR(VLOOKUP($J13,【選択肢】!$K$3:$O$74,5,)," ")&amp;IF(K13="","",","&amp;IFERROR(VLOOKUP($K13,【選択肢】!$K$3:$O$74,5,)," ")&amp;IF(L13="","",","&amp;IFERROR(VLOOKUP($L13,【選択肢】!$K$3:$O$74,5,)," ")&amp;IF(M13="","",","&amp;IFERROR(VLOOKUP($M13,【選択肢】!$K$3:$O$74,5,)," "))))))))</f>
        <v/>
      </c>
      <c r="Q13" s="495"/>
      <c r="R13" s="419"/>
      <c r="S13" s="420"/>
      <c r="T13" s="420"/>
      <c r="U13" s="420"/>
      <c r="V13" s="420"/>
      <c r="W13" s="420"/>
      <c r="X13" s="420"/>
    </row>
    <row r="14" spans="1:24">
      <c r="B14" s="484"/>
      <c r="C14" s="485"/>
      <c r="D14" s="486"/>
      <c r="E14" s="487"/>
      <c r="F14" s="487"/>
      <c r="G14" s="474">
        <f t="shared" si="0"/>
        <v>0</v>
      </c>
      <c r="H14" s="492"/>
      <c r="I14" s="492"/>
      <c r="J14" s="492"/>
      <c r="K14" s="492"/>
      <c r="L14" s="492"/>
      <c r="M14" s="492"/>
      <c r="N14" s="475" t="str">
        <f>IF(H14="","",(IFERROR(VLOOKUP($H14,【選択肢】!$K$3:$O$74,2,)," ")&amp;IF(I14="","",","&amp;IFERROR(VLOOKUP($I14,【選択肢】!$K$3:$O$74,2,)," ")&amp;IF(J14="","",","&amp;IFERROR(VLOOKUP($J14,【選択肢】!$K$3:$O$74,2,)," ")&amp;IF(K14="","",","&amp;IFERROR(VLOOKUP($K14,【選択肢】!$K$3:$O$74,2,)," ")&amp;IF(L14="","",","&amp;IFERROR(VLOOKUP($L14,【選択肢】!$K$3:$O$74,2,)," ")&amp;IF(M14="","",","&amp;IFERROR(VLOOKUP($M14,【選択肢】!$K$3:$O$74,2,)," "))))))))</f>
        <v/>
      </c>
      <c r="O14" s="475" t="str">
        <f>IF(H14="","",(IFERROR(VLOOKUP($H14,【選択肢】!$K$3:$O$74,4,)," ")&amp;IF(I14="","",","&amp;IFERROR(VLOOKUP($I14,【選択肢】!$K$3:$O$74,4,)," ")&amp;IF(J14="","",","&amp;IFERROR(VLOOKUP($J14,【選択肢】!$K$3:$O$74,4,)," ")&amp;IF(K14="","",","&amp;IFERROR(VLOOKUP($K14,【選択肢】!$K$3:$O$74,4,)," ")&amp;IF(L14="","",","&amp;IFERROR(VLOOKUP($L14,【選択肢】!$K$3:$O$74,4,)," ")&amp;IF(M14="","",","&amp;IFERROR(VLOOKUP($M14,【選択肢】!$K$3:$O$74,4,)," "))))))))</f>
        <v/>
      </c>
      <c r="P14" s="475" t="str">
        <f>IF(H14="","",(IFERROR(VLOOKUP($H14,【選択肢】!$K$3:$O$74,5,)," ")&amp;IF(I14="","",","&amp;IFERROR(VLOOKUP($I14,【選択肢】!$K$3:$O$74,5,)," ")&amp;IF(J14="","",","&amp;IFERROR(VLOOKUP($J14,【選択肢】!$K$3:$O$74,5,)," ")&amp;IF(K14="","",","&amp;IFERROR(VLOOKUP($K14,【選択肢】!$K$3:$O$74,5,)," ")&amp;IF(L14="","",","&amp;IFERROR(VLOOKUP($L14,【選択肢】!$K$3:$O$74,5,)," ")&amp;IF(M14="","",","&amp;IFERROR(VLOOKUP($M14,【選択肢】!$K$3:$O$74,5,)," "))))))))</f>
        <v/>
      </c>
      <c r="Q14" s="495"/>
      <c r="R14" s="419"/>
      <c r="S14" s="420"/>
      <c r="T14" s="420"/>
      <c r="U14" s="420"/>
      <c r="V14" s="420"/>
      <c r="W14" s="420"/>
      <c r="X14" s="420"/>
    </row>
    <row r="15" spans="1:24">
      <c r="B15" s="484"/>
      <c r="C15" s="485"/>
      <c r="D15" s="486"/>
      <c r="E15" s="487"/>
      <c r="F15" s="487"/>
      <c r="G15" s="474">
        <f t="shared" si="0"/>
        <v>0</v>
      </c>
      <c r="H15" s="492"/>
      <c r="I15" s="492"/>
      <c r="J15" s="492"/>
      <c r="K15" s="492"/>
      <c r="L15" s="492"/>
      <c r="M15" s="492"/>
      <c r="N15" s="475" t="str">
        <f>IF(H15="","",(IFERROR(VLOOKUP($H15,【選択肢】!$K$3:$O$74,2,)," ")&amp;IF(I15="","",","&amp;IFERROR(VLOOKUP($I15,【選択肢】!$K$3:$O$74,2,)," ")&amp;IF(J15="","",","&amp;IFERROR(VLOOKUP($J15,【選択肢】!$K$3:$O$74,2,)," ")&amp;IF(K15="","",","&amp;IFERROR(VLOOKUP($K15,【選択肢】!$K$3:$O$74,2,)," ")&amp;IF(L15="","",","&amp;IFERROR(VLOOKUP($L15,【選択肢】!$K$3:$O$74,2,)," ")&amp;IF(M15="","",","&amp;IFERROR(VLOOKUP($M15,【選択肢】!$K$3:$O$74,2,)," "))))))))</f>
        <v/>
      </c>
      <c r="O15" s="475" t="str">
        <f>IF(H15="","",(IFERROR(VLOOKUP($H15,【選択肢】!$K$3:$O$74,4,)," ")&amp;IF(I15="","",","&amp;IFERROR(VLOOKUP($I15,【選択肢】!$K$3:$O$74,4,)," ")&amp;IF(J15="","",","&amp;IFERROR(VLOOKUP($J15,【選択肢】!$K$3:$O$74,4,)," ")&amp;IF(K15="","",","&amp;IFERROR(VLOOKUP($K15,【選択肢】!$K$3:$O$74,4,)," ")&amp;IF(L15="","",","&amp;IFERROR(VLOOKUP($L15,【選択肢】!$K$3:$O$74,4,)," ")&amp;IF(M15="","",","&amp;IFERROR(VLOOKUP($M15,【選択肢】!$K$3:$O$74,4,)," "))))))))</f>
        <v/>
      </c>
      <c r="P15" s="475" t="str">
        <f>IF(H15="","",(IFERROR(VLOOKUP($H15,【選択肢】!$K$3:$O$74,5,)," ")&amp;IF(I15="","",","&amp;IFERROR(VLOOKUP($I15,【選択肢】!$K$3:$O$74,5,)," ")&amp;IF(J15="","",","&amp;IFERROR(VLOOKUP($J15,【選択肢】!$K$3:$O$74,5,)," ")&amp;IF(K15="","",","&amp;IFERROR(VLOOKUP($K15,【選択肢】!$K$3:$O$74,5,)," ")&amp;IF(L15="","",","&amp;IFERROR(VLOOKUP($L15,【選択肢】!$K$3:$O$74,5,)," ")&amp;IF(M15="","",","&amp;IFERROR(VLOOKUP($M15,【選択肢】!$K$3:$O$74,5,)," "))))))))</f>
        <v/>
      </c>
      <c r="Q15" s="495"/>
      <c r="R15" s="419"/>
      <c r="S15" s="420"/>
      <c r="T15" s="420"/>
      <c r="U15" s="420"/>
      <c r="V15" s="420"/>
      <c r="W15" s="420"/>
      <c r="X15" s="420"/>
    </row>
    <row r="16" spans="1:24">
      <c r="B16" s="484"/>
      <c r="C16" s="485"/>
      <c r="D16" s="486"/>
      <c r="E16" s="487"/>
      <c r="F16" s="487"/>
      <c r="G16" s="474">
        <f>SUM(E16+F16)</f>
        <v>0</v>
      </c>
      <c r="H16" s="492"/>
      <c r="I16" s="492"/>
      <c r="J16" s="492"/>
      <c r="K16" s="492"/>
      <c r="L16" s="492"/>
      <c r="M16" s="492"/>
      <c r="N16" s="475" t="str">
        <f>IF(H16="","",(IFERROR(VLOOKUP($H16,【選択肢】!$K$3:$O$74,2,)," ")&amp;IF(I16="","",","&amp;IFERROR(VLOOKUP($I16,【選択肢】!$K$3:$O$74,2,)," ")&amp;IF(J16="","",","&amp;IFERROR(VLOOKUP($J16,【選択肢】!$K$3:$O$74,2,)," ")&amp;IF(K16="","",","&amp;IFERROR(VLOOKUP($K16,【選択肢】!$K$3:$O$74,2,)," ")&amp;IF(L16="","",","&amp;IFERROR(VLOOKUP($L16,【選択肢】!$K$3:$O$74,2,)," ")&amp;IF(M16="","",","&amp;IFERROR(VLOOKUP($M16,【選択肢】!$K$3:$O$74,2,)," "))))))))</f>
        <v/>
      </c>
      <c r="O16" s="475" t="str">
        <f>IF(H16="","",(IFERROR(VLOOKUP($H16,【選択肢】!$K$3:$O$74,4,)," ")&amp;IF(I16="","",","&amp;IFERROR(VLOOKUP($I16,【選択肢】!$K$3:$O$74,4,)," ")&amp;IF(J16="","",","&amp;IFERROR(VLOOKUP($J16,【選択肢】!$K$3:$O$74,4,)," ")&amp;IF(K16="","",","&amp;IFERROR(VLOOKUP($K16,【選択肢】!$K$3:$O$74,4,)," ")&amp;IF(L16="","",","&amp;IFERROR(VLOOKUP($L16,【選択肢】!$K$3:$O$74,4,)," ")&amp;IF(M16="","",","&amp;IFERROR(VLOOKUP($M16,【選択肢】!$K$3:$O$74,4,)," "))))))))</f>
        <v/>
      </c>
      <c r="P16" s="475" t="str">
        <f>IF(H16="","",(IFERROR(VLOOKUP($H16,【選択肢】!$K$3:$O$74,5,)," ")&amp;IF(I16="","",","&amp;IFERROR(VLOOKUP($I16,【選択肢】!$K$3:$O$74,5,)," ")&amp;IF(J16="","",","&amp;IFERROR(VLOOKUP($J16,【選択肢】!$K$3:$O$74,5,)," ")&amp;IF(K16="","",","&amp;IFERROR(VLOOKUP($K16,【選択肢】!$K$3:$O$74,5,)," ")&amp;IF(L16="","",","&amp;IFERROR(VLOOKUP($L16,【選択肢】!$K$3:$O$74,5,)," ")&amp;IF(M16="","",","&amp;IFERROR(VLOOKUP($M16,【選択肢】!$K$3:$O$74,5,)," "))))))))</f>
        <v/>
      </c>
      <c r="Q16" s="495"/>
      <c r="R16" s="419"/>
      <c r="S16" s="420"/>
      <c r="T16" s="420"/>
      <c r="U16" s="420"/>
      <c r="V16" s="420"/>
      <c r="W16" s="420"/>
      <c r="X16" s="420"/>
    </row>
    <row r="17" spans="2:24">
      <c r="B17" s="484"/>
      <c r="C17" s="485"/>
      <c r="D17" s="486"/>
      <c r="E17" s="487"/>
      <c r="F17" s="487"/>
      <c r="G17" s="474">
        <f t="shared" si="0"/>
        <v>0</v>
      </c>
      <c r="H17" s="492"/>
      <c r="I17" s="492"/>
      <c r="J17" s="492"/>
      <c r="K17" s="492"/>
      <c r="L17" s="492"/>
      <c r="M17" s="492"/>
      <c r="N17" s="475" t="str">
        <f>IF(H17="","",(IFERROR(VLOOKUP($H17,【選択肢】!$K$3:$O$74,2,)," ")&amp;IF(I17="","",","&amp;IFERROR(VLOOKUP($I17,【選択肢】!$K$3:$O$74,2,)," ")&amp;IF(J17="","",","&amp;IFERROR(VLOOKUP($J17,【選択肢】!$K$3:$O$74,2,)," ")&amp;IF(K17="","",","&amp;IFERROR(VLOOKUP($K17,【選択肢】!$K$3:$O$74,2,)," ")&amp;IF(L17="","",","&amp;IFERROR(VLOOKUP($L17,【選択肢】!$K$3:$O$74,2,)," ")&amp;IF(M17="","",","&amp;IFERROR(VLOOKUP($M17,【選択肢】!$K$3:$O$74,2,)," "))))))))</f>
        <v/>
      </c>
      <c r="O17" s="475" t="str">
        <f>IF(H17="","",(IFERROR(VLOOKUP($H17,【選択肢】!$K$3:$O$74,4,)," ")&amp;IF(I17="","",","&amp;IFERROR(VLOOKUP($I17,【選択肢】!$K$3:$O$74,4,)," ")&amp;IF(J17="","",","&amp;IFERROR(VLOOKUP($J17,【選択肢】!$K$3:$O$74,4,)," ")&amp;IF(K17="","",","&amp;IFERROR(VLOOKUP($K17,【選択肢】!$K$3:$O$74,4,)," ")&amp;IF(L17="","",","&amp;IFERROR(VLOOKUP($L17,【選択肢】!$K$3:$O$74,4,)," ")&amp;IF(M17="","",","&amp;IFERROR(VLOOKUP($M17,【選択肢】!$K$3:$O$74,4,)," "))))))))</f>
        <v/>
      </c>
      <c r="P17" s="475" t="str">
        <f>IF(H17="","",(IFERROR(VLOOKUP($H17,【選択肢】!$K$3:$O$74,5,)," ")&amp;IF(I17="","",","&amp;IFERROR(VLOOKUP($I17,【選択肢】!$K$3:$O$74,5,)," ")&amp;IF(J17="","",","&amp;IFERROR(VLOOKUP($J17,【選択肢】!$K$3:$O$74,5,)," ")&amp;IF(K17="","",","&amp;IFERROR(VLOOKUP($K17,【選択肢】!$K$3:$O$74,5,)," ")&amp;IF(L17="","",","&amp;IFERROR(VLOOKUP($L17,【選択肢】!$K$3:$O$74,5,)," ")&amp;IF(M17="","",","&amp;IFERROR(VLOOKUP($M17,【選択肢】!$K$3:$O$74,5,)," "))))))))</f>
        <v/>
      </c>
      <c r="Q17" s="495"/>
      <c r="R17" s="419"/>
      <c r="S17" s="420"/>
      <c r="T17" s="420"/>
      <c r="U17" s="420"/>
      <c r="V17" s="420"/>
      <c r="W17" s="420"/>
      <c r="X17" s="420"/>
    </row>
    <row r="18" spans="2:24">
      <c r="B18" s="484"/>
      <c r="C18" s="485"/>
      <c r="D18" s="486"/>
      <c r="E18" s="487"/>
      <c r="F18" s="487"/>
      <c r="G18" s="474">
        <f t="shared" ref="G18" si="1">SUM(E18+F18)</f>
        <v>0</v>
      </c>
      <c r="H18" s="492"/>
      <c r="I18" s="492"/>
      <c r="J18" s="492"/>
      <c r="K18" s="492"/>
      <c r="L18" s="492"/>
      <c r="M18" s="492"/>
      <c r="N18" s="475" t="str">
        <f>IF(H18="","",(IFERROR(VLOOKUP($H18,【選択肢】!$K$3:$O$74,2,)," ")&amp;IF(I18="","",","&amp;IFERROR(VLOOKUP($I18,【選択肢】!$K$3:$O$74,2,)," ")&amp;IF(J18="","",","&amp;IFERROR(VLOOKUP($J18,【選択肢】!$K$3:$O$74,2,)," ")&amp;IF(K18="","",","&amp;IFERROR(VLOOKUP($K18,【選択肢】!$K$3:$O$74,2,)," ")&amp;IF(L18="","",","&amp;IFERROR(VLOOKUP($L18,【選択肢】!$K$3:$O$74,2,)," ")&amp;IF(M18="","",","&amp;IFERROR(VLOOKUP($M18,【選択肢】!$K$3:$O$74,2,)," "))))))))</f>
        <v/>
      </c>
      <c r="O18" s="475" t="str">
        <f>IF(H18="","",(IFERROR(VLOOKUP($H18,【選択肢】!$K$3:$O$74,4,)," ")&amp;IF(I18="","",","&amp;IFERROR(VLOOKUP($I18,【選択肢】!$K$3:$O$74,4,)," ")&amp;IF(J18="","",","&amp;IFERROR(VLOOKUP($J18,【選択肢】!$K$3:$O$74,4,)," ")&amp;IF(K18="","",","&amp;IFERROR(VLOOKUP($K18,【選択肢】!$K$3:$O$74,4,)," ")&amp;IF(L18="","",","&amp;IFERROR(VLOOKUP($L18,【選択肢】!$K$3:$O$74,4,)," ")&amp;IF(M18="","",","&amp;IFERROR(VLOOKUP($M18,【選択肢】!$K$3:$O$74,4,)," "))))))))</f>
        <v/>
      </c>
      <c r="P18" s="475" t="str">
        <f>IF(H18="","",(IFERROR(VLOOKUP($H18,【選択肢】!$K$3:$O$74,5,)," ")&amp;IF(I18="","",","&amp;IFERROR(VLOOKUP($I18,【選択肢】!$K$3:$O$74,5,)," ")&amp;IF(J18="","",","&amp;IFERROR(VLOOKUP($J18,【選択肢】!$K$3:$O$74,5,)," ")&amp;IF(K18="","",","&amp;IFERROR(VLOOKUP($K18,【選択肢】!$K$3:$O$74,5,)," ")&amp;IF(L18="","",","&amp;IFERROR(VLOOKUP($L18,【選択肢】!$K$3:$O$74,5,)," ")&amp;IF(M18="","",","&amp;IFERROR(VLOOKUP($M18,【選択肢】!$K$3:$O$74,5,)," "))))))))</f>
        <v/>
      </c>
      <c r="Q18" s="495"/>
      <c r="R18" s="419"/>
      <c r="S18" s="420"/>
      <c r="T18" s="420"/>
      <c r="U18" s="420"/>
      <c r="V18" s="420"/>
      <c r="W18" s="420"/>
      <c r="X18" s="420"/>
    </row>
    <row r="19" spans="2:24">
      <c r="B19" s="484"/>
      <c r="C19" s="485"/>
      <c r="D19" s="486"/>
      <c r="E19" s="487"/>
      <c r="F19" s="487"/>
      <c r="G19" s="474">
        <f t="shared" si="0"/>
        <v>0</v>
      </c>
      <c r="H19" s="492"/>
      <c r="I19" s="492"/>
      <c r="J19" s="492"/>
      <c r="K19" s="492"/>
      <c r="L19" s="492"/>
      <c r="M19" s="492"/>
      <c r="N19" s="475" t="str">
        <f>IF(H19="","",(IFERROR(VLOOKUP($H19,【選択肢】!$K$3:$O$74,2,)," ")&amp;IF(I19="","",","&amp;IFERROR(VLOOKUP($I19,【選択肢】!$K$3:$O$74,2,)," ")&amp;IF(J19="","",","&amp;IFERROR(VLOOKUP($J19,【選択肢】!$K$3:$O$74,2,)," ")&amp;IF(K19="","",","&amp;IFERROR(VLOOKUP($K19,【選択肢】!$K$3:$O$74,2,)," ")&amp;IF(L19="","",","&amp;IFERROR(VLOOKUP($L19,【選択肢】!$K$3:$O$74,2,)," ")&amp;IF(M19="","",","&amp;IFERROR(VLOOKUP($M19,【選択肢】!$K$3:$O$74,2,)," "))))))))</f>
        <v/>
      </c>
      <c r="O19" s="475" t="str">
        <f>IF(H19="","",(IFERROR(VLOOKUP($H19,【選択肢】!$K$3:$O$74,4,)," ")&amp;IF(I19="","",","&amp;IFERROR(VLOOKUP($I19,【選択肢】!$K$3:$O$74,4,)," ")&amp;IF(J19="","",","&amp;IFERROR(VLOOKUP($J19,【選択肢】!$K$3:$O$74,4,)," ")&amp;IF(K19="","",","&amp;IFERROR(VLOOKUP($K19,【選択肢】!$K$3:$O$74,4,)," ")&amp;IF(L19="","",","&amp;IFERROR(VLOOKUP($L19,【選択肢】!$K$3:$O$74,4,)," ")&amp;IF(M19="","",","&amp;IFERROR(VLOOKUP($M19,【選択肢】!$K$3:$O$74,4,)," "))))))))</f>
        <v/>
      </c>
      <c r="P19" s="475" t="str">
        <f>IF(H19="","",(IFERROR(VLOOKUP($H19,【選択肢】!$K$3:$O$74,5,)," ")&amp;IF(I19="","",","&amp;IFERROR(VLOOKUP($I19,【選択肢】!$K$3:$O$74,5,)," ")&amp;IF(J19="","",","&amp;IFERROR(VLOOKUP($J19,【選択肢】!$K$3:$O$74,5,)," ")&amp;IF(K19="","",","&amp;IFERROR(VLOOKUP($K19,【選択肢】!$K$3:$O$74,5,)," ")&amp;IF(L19="","",","&amp;IFERROR(VLOOKUP($L19,【選択肢】!$K$3:$O$74,5,)," ")&amp;IF(M19="","",","&amp;IFERROR(VLOOKUP($M19,【選択肢】!$K$3:$O$74,5,)," "))))))))</f>
        <v/>
      </c>
      <c r="Q19" s="495"/>
      <c r="R19" s="419"/>
      <c r="S19" s="420"/>
      <c r="T19" s="420"/>
      <c r="U19" s="420"/>
      <c r="V19" s="420"/>
      <c r="W19" s="420"/>
      <c r="X19" s="420"/>
    </row>
    <row r="20" spans="2:24">
      <c r="B20" s="484"/>
      <c r="C20" s="485"/>
      <c r="D20" s="486"/>
      <c r="E20" s="487"/>
      <c r="F20" s="487"/>
      <c r="G20" s="474">
        <f t="shared" si="0"/>
        <v>0</v>
      </c>
      <c r="H20" s="492"/>
      <c r="I20" s="492"/>
      <c r="J20" s="492"/>
      <c r="K20" s="492"/>
      <c r="L20" s="492"/>
      <c r="M20" s="492"/>
      <c r="N20" s="475" t="str">
        <f>IF(H20="","",(IFERROR(VLOOKUP($H20,【選択肢】!$K$3:$O$74,2,)," ")&amp;IF(I20="","",","&amp;IFERROR(VLOOKUP($I20,【選択肢】!$K$3:$O$74,2,)," ")&amp;IF(J20="","",","&amp;IFERROR(VLOOKUP($J20,【選択肢】!$K$3:$O$74,2,)," ")&amp;IF(K20="","",","&amp;IFERROR(VLOOKUP($K20,【選択肢】!$K$3:$O$74,2,)," ")&amp;IF(L20="","",","&amp;IFERROR(VLOOKUP($L20,【選択肢】!$K$3:$O$74,2,)," ")&amp;IF(M20="","",","&amp;IFERROR(VLOOKUP($M20,【選択肢】!$K$3:$O$74,2,)," "))))))))</f>
        <v/>
      </c>
      <c r="O20" s="475" t="str">
        <f>IF(H20="","",(IFERROR(VLOOKUP($H20,【選択肢】!$K$3:$O$74,4,)," ")&amp;IF(I20="","",","&amp;IFERROR(VLOOKUP($I20,【選択肢】!$K$3:$O$74,4,)," ")&amp;IF(J20="","",","&amp;IFERROR(VLOOKUP($J20,【選択肢】!$K$3:$O$74,4,)," ")&amp;IF(K20="","",","&amp;IFERROR(VLOOKUP($K20,【選択肢】!$K$3:$O$74,4,)," ")&amp;IF(L20="","",","&amp;IFERROR(VLOOKUP($L20,【選択肢】!$K$3:$O$74,4,)," ")&amp;IF(M20="","",","&amp;IFERROR(VLOOKUP($M20,【選択肢】!$K$3:$O$74,4,)," "))))))))</f>
        <v/>
      </c>
      <c r="P20" s="475" t="str">
        <f>IF(H20="","",(IFERROR(VLOOKUP($H20,【選択肢】!$K$3:$O$74,5,)," ")&amp;IF(I20="","",","&amp;IFERROR(VLOOKUP($I20,【選択肢】!$K$3:$O$74,5,)," ")&amp;IF(J20="","",","&amp;IFERROR(VLOOKUP($J20,【選択肢】!$K$3:$O$74,5,)," ")&amp;IF(K20="","",","&amp;IFERROR(VLOOKUP($K20,【選択肢】!$K$3:$O$74,5,)," ")&amp;IF(L20="","",","&amp;IFERROR(VLOOKUP($L20,【選択肢】!$K$3:$O$74,5,)," ")&amp;IF(M20="","",","&amp;IFERROR(VLOOKUP($M20,【選択肢】!$K$3:$O$74,5,)," "))))))))</f>
        <v/>
      </c>
      <c r="Q20" s="495"/>
      <c r="R20" s="419"/>
      <c r="S20" s="420"/>
      <c r="T20" s="420"/>
      <c r="U20" s="420"/>
      <c r="V20" s="420"/>
      <c r="W20" s="420"/>
      <c r="X20" s="420"/>
    </row>
    <row r="21" spans="2:24">
      <c r="B21" s="484"/>
      <c r="C21" s="485"/>
      <c r="D21" s="486"/>
      <c r="E21" s="487"/>
      <c r="F21" s="487"/>
      <c r="G21" s="474">
        <f>SUM(E21+F21)</f>
        <v>0</v>
      </c>
      <c r="H21" s="492"/>
      <c r="I21" s="492"/>
      <c r="J21" s="492"/>
      <c r="K21" s="492"/>
      <c r="L21" s="492"/>
      <c r="M21" s="492"/>
      <c r="N21" s="475" t="str">
        <f>IF(H21="","",(IFERROR(VLOOKUP($H21,【選択肢】!$K$3:$O$74,2,)," ")&amp;IF(I21="","",","&amp;IFERROR(VLOOKUP($I21,【選択肢】!$K$3:$O$74,2,)," ")&amp;IF(J21="","",","&amp;IFERROR(VLOOKUP($J21,【選択肢】!$K$3:$O$74,2,)," ")&amp;IF(K21="","",","&amp;IFERROR(VLOOKUP($K21,【選択肢】!$K$3:$O$74,2,)," ")&amp;IF(L21="","",","&amp;IFERROR(VLOOKUP($L21,【選択肢】!$K$3:$O$74,2,)," ")&amp;IF(M21="","",","&amp;IFERROR(VLOOKUP($M21,【選択肢】!$K$3:$O$74,2,)," "))))))))</f>
        <v/>
      </c>
      <c r="O21" s="475" t="str">
        <f>IF(H21="","",(IFERROR(VLOOKUP($H21,【選択肢】!$K$3:$O$74,4,)," ")&amp;IF(I21="","",","&amp;IFERROR(VLOOKUP($I21,【選択肢】!$K$3:$O$74,4,)," ")&amp;IF(J21="","",","&amp;IFERROR(VLOOKUP($J21,【選択肢】!$K$3:$O$74,4,)," ")&amp;IF(K21="","",","&amp;IFERROR(VLOOKUP($K21,【選択肢】!$K$3:$O$74,4,)," ")&amp;IF(L21="","",","&amp;IFERROR(VLOOKUP($L21,【選択肢】!$K$3:$O$74,4,)," ")&amp;IF(M21="","",","&amp;IFERROR(VLOOKUP($M21,【選択肢】!$K$3:$O$74,4,)," "))))))))</f>
        <v/>
      </c>
      <c r="P21" s="475" t="str">
        <f>IF(H21="","",(IFERROR(VLOOKUP($H21,【選択肢】!$K$3:$O$74,5,)," ")&amp;IF(I21="","",","&amp;IFERROR(VLOOKUP($I21,【選択肢】!$K$3:$O$74,5,)," ")&amp;IF(J21="","",","&amp;IFERROR(VLOOKUP($J21,【選択肢】!$K$3:$O$74,5,)," ")&amp;IF(K21="","",","&amp;IFERROR(VLOOKUP($K21,【選択肢】!$K$3:$O$74,5,)," ")&amp;IF(L21="","",","&amp;IFERROR(VLOOKUP($L21,【選択肢】!$K$3:$O$74,5,)," ")&amp;IF(M21="","",","&amp;IFERROR(VLOOKUP($M21,【選択肢】!$K$3:$O$74,5,)," "))))))))</f>
        <v/>
      </c>
      <c r="Q21" s="495"/>
      <c r="R21" s="419"/>
      <c r="S21" s="420"/>
      <c r="T21" s="420"/>
      <c r="U21" s="420"/>
      <c r="V21" s="420"/>
      <c r="W21" s="420"/>
      <c r="X21" s="420"/>
    </row>
    <row r="22" spans="2:24">
      <c r="B22" s="490"/>
      <c r="C22" s="488"/>
      <c r="D22" s="486"/>
      <c r="E22" s="487"/>
      <c r="F22" s="489"/>
      <c r="G22" s="474">
        <f>SUM(E22+F22)</f>
        <v>0</v>
      </c>
      <c r="H22" s="493"/>
      <c r="I22" s="493"/>
      <c r="J22" s="493"/>
      <c r="K22" s="493"/>
      <c r="L22" s="493"/>
      <c r="M22" s="493"/>
      <c r="N22" s="475" t="str">
        <f>IF(H22="","",(IFERROR(VLOOKUP($H22,【選択肢】!$K$3:$O$74,2,)," ")&amp;IF(I22="","",","&amp;IFERROR(VLOOKUP($I22,【選択肢】!$K$3:$O$74,2,)," ")&amp;IF(J22="","",","&amp;IFERROR(VLOOKUP($J22,【選択肢】!$K$3:$O$74,2,)," ")&amp;IF(K22="","",","&amp;IFERROR(VLOOKUP($K22,【選択肢】!$K$3:$O$74,2,)," ")&amp;IF(L22="","",","&amp;IFERROR(VLOOKUP($L22,【選択肢】!$K$3:$O$74,2,)," ")&amp;IF(M22="","",","&amp;IFERROR(VLOOKUP($M22,【選択肢】!$K$3:$O$74,2,)," "))))))))</f>
        <v/>
      </c>
      <c r="O22" s="475" t="str">
        <f>IF(H22="","",(IFERROR(VLOOKUP($H22,【選択肢】!$K$3:$O$74,4,)," ")&amp;IF(I22="","",","&amp;IFERROR(VLOOKUP($I22,【選択肢】!$K$3:$O$74,4,)," ")&amp;IF(J22="","",","&amp;IFERROR(VLOOKUP($J22,【選択肢】!$K$3:$O$74,4,)," ")&amp;IF(K22="","",","&amp;IFERROR(VLOOKUP($K22,【選択肢】!$K$3:$O$74,4,)," ")&amp;IF(L22="","",","&amp;IFERROR(VLOOKUP($L22,【選択肢】!$K$3:$O$74,4,)," ")&amp;IF(M22="","",","&amp;IFERROR(VLOOKUP($M22,【選択肢】!$K$3:$O$74,4,)," "))))))))</f>
        <v/>
      </c>
      <c r="P22" s="475" t="str">
        <f>IF(H22="","",(IFERROR(VLOOKUP($H22,【選択肢】!$K$3:$O$74,5,)," ")&amp;IF(I22="","",","&amp;IFERROR(VLOOKUP($I22,【選択肢】!$K$3:$O$74,5,)," ")&amp;IF(J22="","",","&amp;IFERROR(VLOOKUP($J22,【選択肢】!$K$3:$O$74,5,)," ")&amp;IF(K22="","",","&amp;IFERROR(VLOOKUP($K22,【選択肢】!$K$3:$O$74,5,)," ")&amp;IF(L22="","",","&amp;IFERROR(VLOOKUP($L22,【選択肢】!$K$3:$O$74,5,)," ")&amp;IF(M22="","",","&amp;IFERROR(VLOOKUP($M22,【選択肢】!$K$3:$O$74,5,)," "))))))))</f>
        <v/>
      </c>
      <c r="Q22" s="496"/>
      <c r="R22" s="419"/>
      <c r="S22" s="420"/>
      <c r="T22" s="420"/>
      <c r="U22" s="420"/>
      <c r="V22" s="420"/>
      <c r="W22" s="420"/>
      <c r="X22" s="420"/>
    </row>
    <row r="23" spans="2:24" ht="26.25" customHeight="1">
      <c r="B23" s="421"/>
      <c r="C23" s="422"/>
      <c r="D23" s="423"/>
      <c r="E23" s="424"/>
      <c r="F23" s="425" t="s">
        <v>348</v>
      </c>
      <c r="G23" s="426"/>
      <c r="H23" s="427"/>
      <c r="I23" s="427"/>
      <c r="J23" s="427"/>
      <c r="K23" s="427"/>
      <c r="L23" s="427"/>
      <c r="M23" s="427"/>
      <c r="N23" s="428"/>
      <c r="O23" s="428"/>
      <c r="P23" s="428"/>
      <c r="Q23" s="429"/>
      <c r="R23" s="419"/>
      <c r="S23" s="420"/>
      <c r="T23" s="420"/>
      <c r="U23" s="420"/>
      <c r="V23" s="420"/>
      <c r="W23" s="420"/>
      <c r="X23" s="420"/>
    </row>
    <row r="24" spans="2:24" ht="18" customHeight="1">
      <c r="B24" s="430"/>
      <c r="C24" s="431"/>
      <c r="D24" s="432"/>
      <c r="E24" s="433"/>
      <c r="F24" s="433"/>
      <c r="G24" s="434"/>
      <c r="H24" s="435"/>
      <c r="I24" s="435"/>
      <c r="J24" s="435"/>
      <c r="K24" s="435"/>
      <c r="L24" s="435"/>
      <c r="M24" s="435"/>
      <c r="N24" s="436"/>
      <c r="O24" s="437"/>
      <c r="P24" s="438"/>
      <c r="Q24" s="439"/>
      <c r="X24" s="440"/>
    </row>
    <row r="25" spans="2:24" ht="34.5" customHeight="1">
      <c r="B25" s="430"/>
      <c r="C25" s="431"/>
      <c r="D25" s="432"/>
      <c r="E25" s="441" t="s">
        <v>52</v>
      </c>
      <c r="F25" s="442" t="s">
        <v>80</v>
      </c>
      <c r="G25" s="443" t="s">
        <v>27</v>
      </c>
      <c r="H25" s="435"/>
      <c r="I25" s="435"/>
      <c r="J25" s="435"/>
      <c r="K25" s="435"/>
      <c r="L25" s="435"/>
      <c r="M25" s="435"/>
      <c r="N25" s="436"/>
      <c r="O25" s="437"/>
      <c r="P25" s="438"/>
      <c r="Q25" s="439"/>
      <c r="X25" s="440"/>
    </row>
    <row r="26" spans="2:24" ht="33" customHeight="1">
      <c r="B26" s="596" t="s">
        <v>409</v>
      </c>
      <c r="C26" s="596"/>
      <c r="D26" s="596"/>
      <c r="E26" s="405">
        <f>MAX(E8:E23)</f>
        <v>0</v>
      </c>
      <c r="F26" s="405">
        <f>MAX(F8:F23)</f>
        <v>0</v>
      </c>
      <c r="G26" s="444">
        <f>SUM(E26+F26)</f>
        <v>0</v>
      </c>
      <c r="H26" s="435"/>
      <c r="I26" s="435"/>
      <c r="J26" s="435"/>
      <c r="K26" s="435"/>
      <c r="L26" s="435"/>
      <c r="M26" s="435"/>
      <c r="N26" s="436"/>
      <c r="O26" s="437"/>
      <c r="P26" s="438"/>
      <c r="Q26" s="439"/>
      <c r="X26" s="440"/>
    </row>
    <row r="27" spans="2:24" ht="33" customHeight="1">
      <c r="B27" s="430"/>
      <c r="C27" s="431"/>
      <c r="D27" s="432"/>
      <c r="E27" s="433"/>
      <c r="F27" s="433"/>
      <c r="G27" s="434"/>
      <c r="H27" s="435"/>
      <c r="I27" s="435"/>
      <c r="J27" s="435"/>
      <c r="K27" s="435"/>
      <c r="L27" s="435"/>
      <c r="M27" s="435"/>
      <c r="N27" s="436"/>
      <c r="O27" s="437"/>
      <c r="P27" s="438"/>
      <c r="Q27" s="439"/>
      <c r="X27" s="440"/>
    </row>
    <row r="28" spans="2:24" ht="18" customHeight="1">
      <c r="B28" s="589"/>
      <c r="C28" s="590"/>
      <c r="D28" s="591"/>
      <c r="E28" s="445"/>
      <c r="F28" s="445"/>
      <c r="G28" s="445"/>
      <c r="H28" s="445"/>
      <c r="I28" s="445"/>
      <c r="J28" s="445"/>
      <c r="K28" s="445"/>
      <c r="L28" s="445"/>
      <c r="M28" s="445"/>
      <c r="N28" s="446"/>
      <c r="O28" s="439"/>
      <c r="P28" s="592"/>
      <c r="Q28" s="593"/>
      <c r="X28" s="440"/>
    </row>
    <row r="29" spans="2:24" ht="18" customHeight="1">
      <c r="B29" s="589"/>
      <c r="C29" s="590"/>
      <c r="D29" s="591"/>
      <c r="E29" s="445"/>
      <c r="F29" s="445"/>
      <c r="G29" s="445"/>
      <c r="H29" s="445"/>
      <c r="I29" s="445"/>
      <c r="J29" s="445"/>
      <c r="K29" s="445"/>
      <c r="L29" s="445"/>
      <c r="M29" s="445"/>
      <c r="N29" s="446"/>
      <c r="O29" s="447"/>
      <c r="P29" s="592"/>
      <c r="Q29" s="593"/>
    </row>
    <row r="30" spans="2:24" ht="18" customHeight="1">
      <c r="B30" s="589"/>
      <c r="C30" s="590"/>
      <c r="D30" s="591"/>
      <c r="E30" s="445"/>
      <c r="F30" s="445"/>
      <c r="G30" s="445"/>
      <c r="H30" s="445"/>
      <c r="I30" s="445"/>
      <c r="J30" s="445"/>
      <c r="K30" s="445"/>
      <c r="L30" s="445"/>
      <c r="M30" s="445"/>
      <c r="N30" s="446"/>
      <c r="O30" s="439"/>
      <c r="P30" s="592"/>
      <c r="Q30" s="593"/>
    </row>
    <row r="31" spans="2:24" ht="18" customHeight="1">
      <c r="B31" s="589"/>
      <c r="C31" s="590"/>
      <c r="D31" s="591"/>
      <c r="E31" s="445"/>
      <c r="F31" s="445"/>
      <c r="G31" s="445"/>
      <c r="H31" s="445"/>
      <c r="I31" s="445"/>
      <c r="J31" s="445"/>
      <c r="K31" s="445"/>
      <c r="L31" s="445"/>
      <c r="M31" s="445"/>
      <c r="N31" s="446"/>
      <c r="O31" s="439"/>
      <c r="P31" s="592"/>
      <c r="Q31" s="593"/>
    </row>
    <row r="32" spans="2:24" ht="18" customHeight="1">
      <c r="B32" s="589"/>
      <c r="C32" s="590"/>
      <c r="D32" s="591"/>
      <c r="E32" s="445"/>
      <c r="F32" s="445"/>
      <c r="G32" s="445"/>
      <c r="H32" s="445"/>
      <c r="I32" s="445"/>
      <c r="J32" s="445"/>
      <c r="K32" s="445"/>
      <c r="L32" s="445"/>
      <c r="M32" s="445"/>
      <c r="N32" s="446"/>
      <c r="O32" s="447"/>
      <c r="P32" s="592"/>
      <c r="Q32" s="593"/>
    </row>
    <row r="33" spans="2:17" ht="18" customHeight="1">
      <c r="B33" s="589"/>
      <c r="C33" s="590"/>
      <c r="D33" s="591"/>
      <c r="E33" s="445"/>
      <c r="F33" s="445"/>
      <c r="G33" s="445"/>
      <c r="H33" s="445"/>
      <c r="I33" s="445"/>
      <c r="J33" s="445"/>
      <c r="K33" s="445"/>
      <c r="L33" s="445"/>
      <c r="M33" s="445"/>
      <c r="N33" s="446"/>
      <c r="O33" s="439"/>
      <c r="P33" s="592"/>
      <c r="Q33" s="593"/>
    </row>
    <row r="34" spans="2:17" ht="18" customHeight="1">
      <c r="B34" s="589"/>
      <c r="C34" s="590"/>
      <c r="D34" s="591"/>
      <c r="E34" s="445"/>
      <c r="F34" s="445"/>
      <c r="G34" s="445"/>
      <c r="H34" s="445"/>
      <c r="I34" s="445"/>
      <c r="J34" s="445"/>
      <c r="K34" s="445"/>
      <c r="L34" s="445"/>
      <c r="M34" s="445"/>
      <c r="N34" s="446"/>
      <c r="O34" s="439"/>
      <c r="P34" s="592"/>
      <c r="Q34" s="593"/>
    </row>
    <row r="35" spans="2:17" ht="18" customHeight="1">
      <c r="B35" s="589"/>
      <c r="C35" s="590"/>
      <c r="D35" s="591"/>
      <c r="E35" s="445"/>
      <c r="F35" s="445"/>
      <c r="G35" s="445"/>
      <c r="H35" s="445"/>
      <c r="I35" s="445"/>
      <c r="J35" s="445"/>
      <c r="K35" s="445"/>
      <c r="L35" s="445"/>
      <c r="M35" s="445"/>
      <c r="N35" s="445"/>
      <c r="O35" s="447"/>
      <c r="P35" s="592"/>
      <c r="Q35" s="593"/>
    </row>
    <row r="36" spans="2:17" ht="18" customHeight="1">
      <c r="B36" s="589"/>
      <c r="C36" s="590"/>
      <c r="D36" s="591"/>
      <c r="E36" s="445"/>
      <c r="F36" s="445"/>
      <c r="G36" s="445"/>
      <c r="H36" s="445"/>
      <c r="I36" s="445"/>
      <c r="J36" s="445"/>
      <c r="K36" s="445"/>
      <c r="L36" s="445"/>
      <c r="M36" s="445"/>
      <c r="N36" s="446"/>
      <c r="O36" s="439"/>
      <c r="P36" s="592"/>
      <c r="Q36" s="593"/>
    </row>
    <row r="37" spans="2:17" ht="18" customHeight="1">
      <c r="B37" s="589"/>
      <c r="C37" s="590"/>
      <c r="D37" s="591"/>
      <c r="E37" s="445"/>
      <c r="F37" s="445"/>
      <c r="G37" s="445"/>
      <c r="H37" s="445"/>
      <c r="I37" s="445"/>
      <c r="J37" s="445"/>
      <c r="K37" s="445"/>
      <c r="L37" s="445"/>
      <c r="M37" s="445"/>
      <c r="N37" s="446"/>
      <c r="O37" s="439"/>
      <c r="P37" s="592"/>
      <c r="Q37" s="593"/>
    </row>
    <row r="38" spans="2:17" ht="18" customHeight="1">
      <c r="B38" s="589"/>
      <c r="C38" s="590"/>
      <c r="D38" s="591"/>
      <c r="E38" s="445"/>
      <c r="F38" s="445"/>
      <c r="G38" s="445"/>
      <c r="H38" s="445"/>
      <c r="I38" s="445"/>
      <c r="J38" s="445"/>
      <c r="K38" s="445"/>
      <c r="L38" s="445"/>
      <c r="M38" s="445"/>
      <c r="N38" s="446"/>
      <c r="O38" s="447"/>
      <c r="P38" s="592"/>
      <c r="Q38" s="593"/>
    </row>
    <row r="39" spans="2:17" ht="18" customHeight="1">
      <c r="B39" s="589"/>
      <c r="C39" s="590"/>
      <c r="D39" s="591"/>
      <c r="E39" s="445"/>
      <c r="F39" s="445"/>
      <c r="G39" s="445"/>
      <c r="H39" s="445"/>
      <c r="I39" s="445"/>
      <c r="J39" s="445"/>
      <c r="K39" s="445"/>
      <c r="L39" s="445"/>
      <c r="M39" s="445"/>
      <c r="N39" s="446"/>
      <c r="O39" s="439"/>
      <c r="P39" s="592"/>
      <c r="Q39" s="593"/>
    </row>
    <row r="40" spans="2:17" ht="18" customHeight="1">
      <c r="B40" s="589"/>
      <c r="C40" s="590"/>
      <c r="D40" s="591"/>
      <c r="E40" s="445"/>
      <c r="F40" s="445"/>
      <c r="G40" s="445"/>
      <c r="H40" s="445"/>
      <c r="I40" s="445"/>
      <c r="J40" s="445"/>
      <c r="K40" s="445"/>
      <c r="L40" s="445"/>
      <c r="M40" s="445"/>
      <c r="N40" s="446"/>
      <c r="O40" s="439"/>
      <c r="P40" s="592"/>
      <c r="Q40" s="593"/>
    </row>
    <row r="41" spans="2:17" ht="18" customHeight="1">
      <c r="B41" s="589"/>
      <c r="C41" s="590"/>
      <c r="D41" s="591"/>
      <c r="E41" s="445"/>
      <c r="F41" s="445"/>
      <c r="G41" s="445"/>
      <c r="H41" s="445"/>
      <c r="I41" s="445"/>
      <c r="J41" s="445"/>
      <c r="K41" s="445"/>
      <c r="L41" s="445"/>
      <c r="M41" s="445"/>
      <c r="N41" s="446"/>
      <c r="O41" s="447"/>
      <c r="P41" s="592"/>
      <c r="Q41" s="593"/>
    </row>
    <row r="42" spans="2:17" ht="18" customHeight="1">
      <c r="B42" s="589"/>
      <c r="C42" s="590"/>
      <c r="D42" s="591"/>
      <c r="E42" s="445"/>
      <c r="F42" s="445"/>
      <c r="G42" s="445"/>
      <c r="H42" s="445"/>
      <c r="I42" s="445"/>
      <c r="J42" s="445"/>
      <c r="K42" s="445"/>
      <c r="L42" s="445"/>
      <c r="M42" s="445"/>
      <c r="N42" s="446"/>
      <c r="O42" s="439"/>
      <c r="P42" s="592"/>
      <c r="Q42" s="593"/>
    </row>
    <row r="43" spans="2:17" ht="18" customHeight="1">
      <c r="B43" s="589"/>
      <c r="C43" s="590"/>
      <c r="D43" s="591"/>
      <c r="E43" s="445"/>
      <c r="F43" s="445"/>
      <c r="G43" s="445"/>
      <c r="H43" s="445"/>
      <c r="I43" s="445"/>
      <c r="J43" s="445"/>
      <c r="K43" s="445"/>
      <c r="L43" s="445"/>
      <c r="M43" s="445"/>
      <c r="N43" s="446"/>
      <c r="O43" s="439"/>
      <c r="P43" s="592"/>
      <c r="Q43" s="593"/>
    </row>
    <row r="44" spans="2:17" ht="18" customHeight="1">
      <c r="B44" s="589"/>
      <c r="C44" s="590"/>
      <c r="D44" s="591"/>
      <c r="E44" s="445"/>
      <c r="F44" s="445"/>
      <c r="G44" s="445"/>
      <c r="H44" s="445"/>
      <c r="I44" s="445"/>
      <c r="J44" s="445"/>
      <c r="K44" s="445"/>
      <c r="L44" s="445"/>
      <c r="M44" s="445"/>
      <c r="N44" s="446"/>
      <c r="O44" s="447"/>
      <c r="P44" s="592"/>
      <c r="Q44" s="593"/>
    </row>
    <row r="45" spans="2:17" ht="18" customHeight="1">
      <c r="B45" s="589"/>
      <c r="C45" s="590"/>
      <c r="D45" s="591"/>
      <c r="E45" s="445"/>
      <c r="F45" s="445"/>
      <c r="G45" s="445"/>
      <c r="H45" s="445"/>
      <c r="I45" s="445"/>
      <c r="J45" s="445"/>
      <c r="K45" s="445"/>
      <c r="L45" s="445"/>
      <c r="M45" s="445"/>
      <c r="N45" s="446"/>
      <c r="O45" s="439"/>
      <c r="P45" s="592"/>
      <c r="Q45" s="593"/>
    </row>
    <row r="46" spans="2:17" ht="18" customHeight="1">
      <c r="B46" s="589"/>
      <c r="C46" s="590"/>
      <c r="D46" s="591"/>
      <c r="E46" s="445"/>
      <c r="F46" s="445"/>
      <c r="G46" s="445"/>
      <c r="H46" s="445"/>
      <c r="I46" s="445"/>
      <c r="J46" s="445"/>
      <c r="K46" s="445"/>
      <c r="L46" s="445"/>
      <c r="M46" s="445"/>
      <c r="N46" s="446"/>
      <c r="O46" s="439"/>
      <c r="P46" s="592"/>
      <c r="Q46" s="593"/>
    </row>
    <row r="47" spans="2:17" ht="18" customHeight="1">
      <c r="B47" s="589"/>
      <c r="C47" s="590"/>
      <c r="D47" s="591"/>
      <c r="E47" s="445"/>
      <c r="F47" s="445"/>
      <c r="G47" s="445"/>
      <c r="H47" s="445"/>
      <c r="I47" s="445"/>
      <c r="J47" s="445"/>
      <c r="K47" s="445"/>
      <c r="L47" s="445"/>
      <c r="M47" s="445"/>
      <c r="N47" s="446"/>
      <c r="O47" s="447"/>
      <c r="P47" s="592"/>
      <c r="Q47" s="593"/>
    </row>
    <row r="48" spans="2:17" ht="18" customHeight="1">
      <c r="B48" s="589"/>
      <c r="C48" s="590"/>
      <c r="D48" s="591"/>
      <c r="E48" s="445"/>
      <c r="F48" s="445"/>
      <c r="G48" s="445"/>
      <c r="H48" s="445"/>
      <c r="I48" s="445"/>
      <c r="J48" s="445"/>
      <c r="K48" s="445"/>
      <c r="L48" s="445"/>
      <c r="M48" s="445"/>
      <c r="N48" s="446"/>
      <c r="O48" s="439"/>
      <c r="P48" s="592"/>
      <c r="Q48" s="593"/>
    </row>
    <row r="49" spans="2:17" ht="18" customHeight="1">
      <c r="B49" s="589"/>
      <c r="C49" s="590"/>
      <c r="D49" s="591"/>
      <c r="E49" s="445"/>
      <c r="F49" s="445"/>
      <c r="G49" s="445"/>
      <c r="H49" s="445"/>
      <c r="I49" s="445"/>
      <c r="J49" s="445"/>
      <c r="K49" s="445"/>
      <c r="L49" s="445"/>
      <c r="M49" s="445"/>
      <c r="N49" s="446"/>
      <c r="O49" s="439"/>
      <c r="P49" s="592"/>
      <c r="Q49" s="593"/>
    </row>
    <row r="50" spans="2:17" ht="18" customHeight="1">
      <c r="B50" s="589"/>
      <c r="C50" s="590"/>
      <c r="D50" s="591"/>
      <c r="E50" s="445"/>
      <c r="F50" s="445"/>
      <c r="G50" s="445"/>
      <c r="H50" s="445"/>
      <c r="I50" s="445"/>
      <c r="J50" s="445"/>
      <c r="K50" s="445"/>
      <c r="L50" s="445"/>
      <c r="M50" s="445"/>
      <c r="N50" s="446"/>
      <c r="O50" s="447"/>
      <c r="P50" s="592"/>
      <c r="Q50" s="593"/>
    </row>
    <row r="51" spans="2:17" ht="18" customHeight="1">
      <c r="B51" s="589"/>
      <c r="C51" s="590"/>
      <c r="D51" s="591"/>
      <c r="E51" s="445"/>
      <c r="F51" s="445"/>
      <c r="G51" s="445"/>
      <c r="H51" s="445"/>
      <c r="I51" s="445"/>
      <c r="J51" s="445"/>
      <c r="K51" s="445"/>
      <c r="L51" s="445"/>
      <c r="M51" s="445"/>
      <c r="N51" s="446"/>
      <c r="O51" s="439"/>
      <c r="P51" s="592"/>
      <c r="Q51" s="593"/>
    </row>
    <row r="52" spans="2:17" ht="18" customHeight="1">
      <c r="B52" s="589"/>
      <c r="C52" s="590"/>
      <c r="D52" s="591"/>
      <c r="E52" s="445"/>
      <c r="F52" s="445"/>
      <c r="G52" s="445"/>
      <c r="H52" s="445"/>
      <c r="I52" s="445"/>
      <c r="J52" s="445"/>
      <c r="K52" s="445"/>
      <c r="L52" s="445"/>
      <c r="M52" s="445"/>
      <c r="N52" s="446"/>
      <c r="O52" s="439"/>
      <c r="P52" s="592"/>
      <c r="Q52" s="593"/>
    </row>
    <row r="53" spans="2:17" ht="18" customHeight="1">
      <c r="B53" s="589"/>
      <c r="C53" s="590"/>
      <c r="D53" s="591"/>
      <c r="E53" s="445"/>
      <c r="F53" s="445"/>
      <c r="G53" s="445"/>
      <c r="H53" s="445"/>
      <c r="I53" s="445"/>
      <c r="J53" s="445"/>
      <c r="K53" s="445"/>
      <c r="L53" s="445"/>
      <c r="M53" s="445"/>
      <c r="N53" s="446"/>
      <c r="O53" s="447"/>
      <c r="P53" s="592"/>
      <c r="Q53" s="593"/>
    </row>
    <row r="54" spans="2:17" ht="18" customHeight="1">
      <c r="B54" s="589"/>
      <c r="C54" s="590"/>
      <c r="D54" s="591"/>
      <c r="E54" s="445"/>
      <c r="F54" s="445"/>
      <c r="G54" s="445"/>
      <c r="H54" s="445"/>
      <c r="I54" s="445"/>
      <c r="J54" s="445"/>
      <c r="K54" s="445"/>
      <c r="L54" s="445"/>
      <c r="M54" s="445"/>
      <c r="N54" s="446"/>
      <c r="O54" s="439"/>
      <c r="P54" s="592"/>
      <c r="Q54" s="593"/>
    </row>
    <row r="55" spans="2:17" ht="18" customHeight="1">
      <c r="B55" s="589"/>
      <c r="C55" s="590"/>
      <c r="D55" s="591"/>
      <c r="E55" s="445"/>
      <c r="F55" s="445"/>
      <c r="G55" s="445"/>
      <c r="H55" s="445"/>
      <c r="I55" s="445"/>
      <c r="J55" s="445"/>
      <c r="K55" s="445"/>
      <c r="L55" s="445"/>
      <c r="M55" s="445"/>
      <c r="N55" s="446"/>
      <c r="O55" s="439"/>
      <c r="P55" s="592"/>
      <c r="Q55" s="593"/>
    </row>
    <row r="56" spans="2:17" ht="18" customHeight="1">
      <c r="B56" s="589"/>
      <c r="C56" s="590"/>
      <c r="D56" s="591"/>
      <c r="E56" s="445"/>
      <c r="F56" s="445"/>
      <c r="G56" s="445"/>
      <c r="H56" s="445"/>
      <c r="I56" s="445"/>
      <c r="J56" s="445"/>
      <c r="K56" s="445"/>
      <c r="L56" s="445"/>
      <c r="M56" s="445"/>
      <c r="N56" s="446"/>
      <c r="O56" s="447"/>
      <c r="P56" s="592"/>
      <c r="Q56" s="593"/>
    </row>
    <row r="57" spans="2:17" ht="18" customHeight="1">
      <c r="B57" s="589"/>
      <c r="C57" s="590"/>
      <c r="D57" s="591"/>
      <c r="E57" s="445"/>
      <c r="F57" s="445"/>
      <c r="G57" s="445"/>
      <c r="H57" s="445"/>
      <c r="I57" s="445"/>
      <c r="J57" s="445"/>
      <c r="K57" s="445"/>
      <c r="L57" s="445"/>
      <c r="M57" s="445"/>
      <c r="N57" s="446"/>
      <c r="O57" s="439"/>
      <c r="P57" s="592"/>
      <c r="Q57" s="593"/>
    </row>
    <row r="58" spans="2:17" ht="18" customHeight="1">
      <c r="B58" s="589"/>
      <c r="C58" s="590"/>
      <c r="D58" s="591"/>
      <c r="E58" s="445"/>
      <c r="F58" s="445"/>
      <c r="G58" s="445"/>
      <c r="H58" s="445"/>
      <c r="I58" s="445"/>
      <c r="J58" s="445"/>
      <c r="K58" s="445"/>
      <c r="L58" s="445"/>
      <c r="M58" s="445"/>
      <c r="N58" s="446"/>
      <c r="O58" s="439"/>
      <c r="P58" s="592"/>
      <c r="Q58" s="593"/>
    </row>
    <row r="59" spans="2:17" ht="18" customHeight="1">
      <c r="B59" s="589"/>
      <c r="C59" s="590"/>
      <c r="D59" s="591"/>
      <c r="E59" s="445"/>
      <c r="F59" s="445"/>
      <c r="G59" s="445"/>
      <c r="H59" s="445"/>
      <c r="I59" s="445"/>
      <c r="J59" s="445"/>
      <c r="K59" s="445"/>
      <c r="L59" s="445"/>
      <c r="M59" s="445"/>
      <c r="N59" s="446"/>
      <c r="O59" s="447"/>
      <c r="P59" s="592"/>
      <c r="Q59" s="593"/>
    </row>
    <row r="60" spans="2:17" ht="18" customHeight="1">
      <c r="B60" s="589"/>
      <c r="C60" s="590"/>
      <c r="D60" s="591"/>
      <c r="E60" s="445"/>
      <c r="F60" s="445"/>
      <c r="G60" s="445"/>
      <c r="H60" s="445"/>
      <c r="I60" s="445"/>
      <c r="J60" s="445"/>
      <c r="K60" s="445"/>
      <c r="L60" s="445"/>
      <c r="M60" s="445"/>
      <c r="N60" s="446"/>
      <c r="O60" s="439"/>
      <c r="P60" s="592"/>
      <c r="Q60" s="593"/>
    </row>
    <row r="61" spans="2:17" ht="18" customHeight="1">
      <c r="B61" s="589"/>
      <c r="C61" s="590"/>
      <c r="D61" s="591"/>
      <c r="E61" s="445"/>
      <c r="F61" s="445"/>
      <c r="G61" s="445"/>
      <c r="H61" s="445"/>
      <c r="I61" s="445"/>
      <c r="J61" s="445"/>
      <c r="K61" s="445"/>
      <c r="L61" s="445"/>
      <c r="M61" s="445"/>
      <c r="N61" s="446"/>
      <c r="O61" s="439"/>
      <c r="P61" s="592"/>
      <c r="Q61" s="593"/>
    </row>
    <row r="62" spans="2:17" ht="18" customHeight="1">
      <c r="B62" s="589"/>
      <c r="C62" s="590"/>
      <c r="D62" s="591"/>
      <c r="E62" s="445"/>
      <c r="F62" s="445"/>
      <c r="G62" s="445"/>
      <c r="H62" s="445"/>
      <c r="I62" s="445"/>
      <c r="J62" s="445"/>
      <c r="K62" s="445"/>
      <c r="L62" s="445"/>
      <c r="M62" s="445"/>
      <c r="N62" s="446"/>
      <c r="O62" s="447"/>
      <c r="P62" s="592"/>
      <c r="Q62" s="593"/>
    </row>
    <row r="63" spans="2:17" ht="18" customHeight="1">
      <c r="B63" s="589"/>
      <c r="C63" s="590"/>
      <c r="D63" s="591"/>
      <c r="E63" s="445"/>
      <c r="F63" s="445"/>
      <c r="G63" s="445"/>
      <c r="H63" s="445"/>
      <c r="I63" s="445"/>
      <c r="J63" s="445"/>
      <c r="K63" s="445"/>
      <c r="L63" s="445"/>
      <c r="M63" s="445"/>
      <c r="N63" s="446"/>
      <c r="O63" s="439"/>
      <c r="P63" s="592"/>
      <c r="Q63" s="593"/>
    </row>
    <row r="64" spans="2:17" ht="18" customHeight="1">
      <c r="B64" s="589"/>
      <c r="C64" s="590"/>
      <c r="D64" s="591"/>
      <c r="E64" s="445"/>
      <c r="F64" s="445"/>
      <c r="G64" s="445"/>
      <c r="H64" s="445"/>
      <c r="I64" s="445"/>
      <c r="J64" s="445"/>
      <c r="K64" s="445"/>
      <c r="L64" s="445"/>
      <c r="M64" s="445"/>
      <c r="N64" s="446"/>
      <c r="O64" s="439"/>
      <c r="P64" s="592"/>
      <c r="Q64" s="593"/>
    </row>
    <row r="65" spans="2:17" ht="18" customHeight="1">
      <c r="B65" s="589"/>
      <c r="C65" s="590"/>
      <c r="D65" s="591"/>
      <c r="E65" s="445"/>
      <c r="F65" s="445"/>
      <c r="G65" s="445"/>
      <c r="H65" s="445"/>
      <c r="I65" s="445"/>
      <c r="J65" s="445"/>
      <c r="K65" s="445"/>
      <c r="L65" s="445"/>
      <c r="M65" s="445"/>
      <c r="N65" s="446"/>
      <c r="O65" s="447"/>
      <c r="P65" s="592"/>
      <c r="Q65" s="593"/>
    </row>
    <row r="66" spans="2:17" ht="18" customHeight="1">
      <c r="B66" s="589"/>
      <c r="C66" s="590"/>
      <c r="D66" s="591"/>
      <c r="E66" s="445"/>
      <c r="F66" s="445"/>
      <c r="G66" s="445"/>
      <c r="H66" s="445"/>
      <c r="I66" s="445"/>
      <c r="J66" s="445"/>
      <c r="K66" s="445"/>
      <c r="L66" s="445"/>
      <c r="M66" s="445"/>
      <c r="N66" s="446"/>
      <c r="O66" s="439"/>
      <c r="P66" s="592"/>
      <c r="Q66" s="593"/>
    </row>
  </sheetData>
  <sheetProtection insertRows="0" deleteRows="0" autoFilter="0"/>
  <mergeCells count="81">
    <mergeCell ref="B26:D26"/>
    <mergeCell ref="B4:Q4"/>
    <mergeCell ref="B5:D5"/>
    <mergeCell ref="E5:G5"/>
    <mergeCell ref="N5:P5"/>
    <mergeCell ref="Q5:Q7"/>
    <mergeCell ref="B6:B7"/>
    <mergeCell ref="C6:D6"/>
    <mergeCell ref="E6:E7"/>
    <mergeCell ref="F6:F7"/>
    <mergeCell ref="G6:G7"/>
    <mergeCell ref="N6:N7"/>
    <mergeCell ref="O6:O7"/>
    <mergeCell ref="P6:P7"/>
    <mergeCell ref="H5:M7"/>
    <mergeCell ref="Q31:Q33"/>
    <mergeCell ref="B28:B30"/>
    <mergeCell ref="C28:C30"/>
    <mergeCell ref="D28:D30"/>
    <mergeCell ref="P28:P30"/>
    <mergeCell ref="Q28:Q30"/>
    <mergeCell ref="B31:B33"/>
    <mergeCell ref="C31:C33"/>
    <mergeCell ref="D31:D33"/>
    <mergeCell ref="P31:P33"/>
    <mergeCell ref="B34:B36"/>
    <mergeCell ref="C34:C36"/>
    <mergeCell ref="D34:D36"/>
    <mergeCell ref="P34:P36"/>
    <mergeCell ref="Q34:Q36"/>
    <mergeCell ref="B37:B39"/>
    <mergeCell ref="C37:C39"/>
    <mergeCell ref="D37:D39"/>
    <mergeCell ref="P37:P39"/>
    <mergeCell ref="Q37:Q39"/>
    <mergeCell ref="Q43:Q45"/>
    <mergeCell ref="B40:B42"/>
    <mergeCell ref="C40:C42"/>
    <mergeCell ref="D40:D42"/>
    <mergeCell ref="P40:P42"/>
    <mergeCell ref="Q40:Q42"/>
    <mergeCell ref="B46:B48"/>
    <mergeCell ref="C46:C48"/>
    <mergeCell ref="D46:D48"/>
    <mergeCell ref="P46:P48"/>
    <mergeCell ref="B43:B45"/>
    <mergeCell ref="C43:C45"/>
    <mergeCell ref="D43:D45"/>
    <mergeCell ref="P43:P45"/>
    <mergeCell ref="R5:X7"/>
    <mergeCell ref="B58:B60"/>
    <mergeCell ref="C58:C60"/>
    <mergeCell ref="D58:D60"/>
    <mergeCell ref="P58:P60"/>
    <mergeCell ref="Q58:Q60"/>
    <mergeCell ref="B52:B54"/>
    <mergeCell ref="C52:C54"/>
    <mergeCell ref="D52:D54"/>
    <mergeCell ref="P52:P54"/>
    <mergeCell ref="Q46:Q48"/>
    <mergeCell ref="B49:B51"/>
    <mergeCell ref="C49:C51"/>
    <mergeCell ref="D49:D51"/>
    <mergeCell ref="P49:P51"/>
    <mergeCell ref="Q49:Q51"/>
    <mergeCell ref="Q52:Q54"/>
    <mergeCell ref="B55:B57"/>
    <mergeCell ref="C55:C57"/>
    <mergeCell ref="D55:D57"/>
    <mergeCell ref="P55:P57"/>
    <mergeCell ref="Q55:Q57"/>
    <mergeCell ref="B61:B63"/>
    <mergeCell ref="C61:C63"/>
    <mergeCell ref="D61:D63"/>
    <mergeCell ref="P61:P63"/>
    <mergeCell ref="Q61:Q63"/>
    <mergeCell ref="B64:B66"/>
    <mergeCell ref="C64:C66"/>
    <mergeCell ref="D64:D66"/>
    <mergeCell ref="P64:P66"/>
    <mergeCell ref="Q64:Q66"/>
  </mergeCells>
  <phoneticPr fontId="2"/>
  <dataValidations count="2">
    <dataValidation imeMode="off" allowBlank="1" showInputMessage="1" showErrorMessage="1" sqref="C27:D27 C23 C24:D25 C22:D22 B22:B27 H23:M27 E23:F27 B9:D21"/>
    <dataValidation imeMode="disabled" allowBlank="1" showInputMessage="1" showErrorMessage="1" sqref="E26:F26 E8:M22"/>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sheetPr codeName="Sheet12"/>
  <dimension ref="A1:U55"/>
  <sheetViews>
    <sheetView showZeros="0" view="pageBreakPreview" zoomScaleSheetLayoutView="100" workbookViewId="0">
      <selection activeCell="E2" sqref="E2"/>
    </sheetView>
  </sheetViews>
  <sheetFormatPr defaultColWidth="9" defaultRowHeight="16.5"/>
  <cols>
    <col min="1" max="1" width="1.25" style="45" customWidth="1"/>
    <col min="2" max="2" width="6.5" style="45" customWidth="1"/>
    <col min="3" max="3" width="11.375" style="52" customWidth="1"/>
    <col min="4" max="4" width="16.625" style="45" customWidth="1"/>
    <col min="5" max="5" width="15.875" style="45" customWidth="1"/>
    <col min="6" max="6" width="7.25" style="45" customWidth="1"/>
    <col min="7" max="8" width="12.75" style="45" customWidth="1"/>
    <col min="9" max="9" width="14.875" style="45" customWidth="1"/>
    <col min="10" max="10" width="6.75" style="45" customWidth="1"/>
    <col min="11" max="11" width="9.875" style="45" customWidth="1"/>
    <col min="12" max="12" width="11.125" style="45" customWidth="1"/>
    <col min="13" max="13" width="8.25" style="45" customWidth="1"/>
    <col min="14" max="14" width="1.25" style="45" customWidth="1"/>
    <col min="15" max="15" width="9" style="45"/>
    <col min="16" max="19" width="16.25" style="45" customWidth="1"/>
    <col min="20" max="16384" width="9" style="45"/>
  </cols>
  <sheetData>
    <row r="1" spans="2:13" s="44" customFormat="1" ht="17.25" customHeight="1">
      <c r="B1" s="362" t="s">
        <v>81</v>
      </c>
      <c r="C1" s="104"/>
      <c r="D1" s="105"/>
      <c r="E1" s="105"/>
      <c r="F1" s="105"/>
      <c r="G1" s="105"/>
      <c r="H1" s="105"/>
      <c r="I1" s="136"/>
      <c r="J1" s="246"/>
      <c r="K1" s="136"/>
      <c r="M1" s="105"/>
    </row>
    <row r="2" spans="2:13" s="44" customFormat="1" ht="18.75" customHeight="1">
      <c r="B2" s="106"/>
      <c r="D2" s="163"/>
      <c r="E2" s="497" t="s">
        <v>757</v>
      </c>
      <c r="F2" s="164" t="s">
        <v>326</v>
      </c>
      <c r="G2" s="164"/>
      <c r="H2" s="164"/>
      <c r="J2" s="246" t="s">
        <v>563</v>
      </c>
      <c r="K2" s="644" t="str">
        <f>'はじめに（PC）'!D4&amp;""</f>
        <v/>
      </c>
      <c r="L2" s="644"/>
      <c r="M2" s="644"/>
    </row>
    <row r="3" spans="2:13" s="44" customFormat="1" ht="15" customHeight="1">
      <c r="B3" s="607" t="s">
        <v>445</v>
      </c>
      <c r="C3" s="607"/>
      <c r="D3" s="607"/>
      <c r="E3" s="607"/>
      <c r="F3" s="607"/>
      <c r="G3" s="607"/>
      <c r="H3" s="607"/>
      <c r="I3" s="607"/>
      <c r="J3" s="607"/>
      <c r="K3" s="607"/>
      <c r="L3" s="607"/>
      <c r="M3" s="607"/>
    </row>
    <row r="4" spans="2:13" s="44" customFormat="1" ht="27" customHeight="1">
      <c r="B4" s="608" t="s">
        <v>755</v>
      </c>
      <c r="C4" s="608"/>
      <c r="D4" s="608"/>
      <c r="E4" s="608"/>
      <c r="F4" s="608"/>
      <c r="G4" s="608"/>
      <c r="H4" s="608"/>
      <c r="I4" s="608"/>
      <c r="J4" s="608"/>
      <c r="K4" s="608"/>
      <c r="L4" s="608"/>
      <c r="M4" s="608"/>
    </row>
    <row r="5" spans="2:13" s="44" customFormat="1" ht="27" customHeight="1">
      <c r="B5" s="608" t="s">
        <v>754</v>
      </c>
      <c r="C5" s="608"/>
      <c r="D5" s="608"/>
      <c r="E5" s="608"/>
      <c r="F5" s="608"/>
      <c r="G5" s="608"/>
      <c r="H5" s="608"/>
      <c r="I5" s="608"/>
      <c r="J5" s="608"/>
      <c r="K5" s="608"/>
      <c r="L5" s="608"/>
      <c r="M5" s="608"/>
    </row>
    <row r="6" spans="2:13" s="44" customFormat="1" ht="28.5" customHeight="1">
      <c r="B6" s="608" t="s">
        <v>564</v>
      </c>
      <c r="C6" s="608"/>
      <c r="D6" s="608"/>
      <c r="E6" s="608"/>
      <c r="F6" s="608"/>
      <c r="G6" s="608"/>
      <c r="H6" s="608"/>
      <c r="I6" s="608"/>
      <c r="J6" s="608"/>
      <c r="K6" s="608"/>
      <c r="L6" s="608"/>
      <c r="M6" s="608"/>
    </row>
    <row r="7" spans="2:13" ht="36" customHeight="1">
      <c r="B7" s="130" t="s">
        <v>53</v>
      </c>
      <c r="C7" s="131" t="s">
        <v>54</v>
      </c>
      <c r="D7" s="611" t="s">
        <v>405</v>
      </c>
      <c r="E7" s="612"/>
      <c r="F7" s="132" t="s">
        <v>94</v>
      </c>
      <c r="G7" s="133" t="s">
        <v>735</v>
      </c>
      <c r="H7" s="131" t="s">
        <v>734</v>
      </c>
      <c r="I7" s="134" t="s">
        <v>733</v>
      </c>
      <c r="J7" s="359" t="s">
        <v>55</v>
      </c>
      <c r="K7" s="360" t="s">
        <v>56</v>
      </c>
      <c r="L7" s="361" t="s">
        <v>57</v>
      </c>
      <c r="M7" s="172" t="s">
        <v>753</v>
      </c>
    </row>
    <row r="8" spans="2:13" ht="19.5" customHeight="1">
      <c r="B8" s="498"/>
      <c r="C8" s="499"/>
      <c r="D8" s="613"/>
      <c r="E8" s="614"/>
      <c r="F8" s="500"/>
      <c r="G8" s="501"/>
      <c r="H8" s="502"/>
      <c r="I8" s="448">
        <f>G8-H8</f>
        <v>0</v>
      </c>
      <c r="J8" s="513"/>
      <c r="K8" s="514"/>
      <c r="L8" s="515"/>
      <c r="M8" s="516"/>
    </row>
    <row r="9" spans="2:13" ht="19.5" customHeight="1">
      <c r="B9" s="498"/>
      <c r="C9" s="499"/>
      <c r="D9" s="609"/>
      <c r="E9" s="610"/>
      <c r="F9" s="503"/>
      <c r="G9" s="504"/>
      <c r="H9" s="505"/>
      <c r="I9" s="448">
        <f t="shared" ref="I9:I26" ca="1" si="0">IF((OFFSET(I9,-1,0)+G9-H9)&gt;=0,OFFSET(I9,-1,0)+G9-H9,"")</f>
        <v>0</v>
      </c>
      <c r="J9" s="517"/>
      <c r="K9" s="518"/>
      <c r="L9" s="519"/>
      <c r="M9" s="516"/>
    </row>
    <row r="10" spans="2:13" ht="19.5" customHeight="1">
      <c r="B10" s="506"/>
      <c r="C10" s="499"/>
      <c r="D10" s="609"/>
      <c r="E10" s="610"/>
      <c r="F10" s="507"/>
      <c r="G10" s="504"/>
      <c r="H10" s="505"/>
      <c r="I10" s="449">
        <f ca="1">IF((OFFSET(I10,-1,0)+G10-H10)&gt;=0,OFFSET(I10,-1,0)+G10-H10,"")</f>
        <v>0</v>
      </c>
      <c r="J10" s="517"/>
      <c r="K10" s="518"/>
      <c r="L10" s="519"/>
      <c r="M10" s="516"/>
    </row>
    <row r="11" spans="2:13" ht="19.5" customHeight="1">
      <c r="B11" s="506"/>
      <c r="C11" s="499"/>
      <c r="D11" s="609"/>
      <c r="E11" s="610"/>
      <c r="F11" s="503"/>
      <c r="G11" s="504"/>
      <c r="H11" s="505"/>
      <c r="I11" s="448">
        <f ca="1">IF((OFFSET(I11,-1,0)+G11-H11)&gt;=0,OFFSET(I11,-1,0)+G11-H11,"")</f>
        <v>0</v>
      </c>
      <c r="J11" s="517"/>
      <c r="K11" s="518"/>
      <c r="L11" s="519"/>
      <c r="M11" s="516"/>
    </row>
    <row r="12" spans="2:13" ht="19.5" customHeight="1">
      <c r="B12" s="506"/>
      <c r="C12" s="499"/>
      <c r="D12" s="609"/>
      <c r="E12" s="610"/>
      <c r="F12" s="503"/>
      <c r="G12" s="501"/>
      <c r="H12" s="502"/>
      <c r="I12" s="448">
        <f t="shared" ca="1" si="0"/>
        <v>0</v>
      </c>
      <c r="J12" s="517"/>
      <c r="K12" s="518"/>
      <c r="L12" s="519"/>
      <c r="M12" s="516"/>
    </row>
    <row r="13" spans="2:13" ht="19.5" customHeight="1">
      <c r="B13" s="506"/>
      <c r="C13" s="499"/>
      <c r="D13" s="609"/>
      <c r="E13" s="610"/>
      <c r="F13" s="503"/>
      <c r="G13" s="504"/>
      <c r="H13" s="505"/>
      <c r="I13" s="448">
        <f t="shared" ca="1" si="0"/>
        <v>0</v>
      </c>
      <c r="J13" s="517"/>
      <c r="K13" s="518"/>
      <c r="L13" s="519"/>
      <c r="M13" s="516"/>
    </row>
    <row r="14" spans="2:13" ht="19.5" customHeight="1">
      <c r="B14" s="508"/>
      <c r="C14" s="509"/>
      <c r="D14" s="617"/>
      <c r="E14" s="618"/>
      <c r="F14" s="510"/>
      <c r="G14" s="511"/>
      <c r="H14" s="512"/>
      <c r="I14" s="450">
        <f ca="1">IF((OFFSET(I14,-1,0)+G14-H14)&gt;=0,OFFSET(I14,-1,0)+G14-H14,"")</f>
        <v>0</v>
      </c>
      <c r="J14" s="520"/>
      <c r="K14" s="521"/>
      <c r="L14" s="522"/>
      <c r="M14" s="516"/>
    </row>
    <row r="15" spans="2:13" ht="19.5" customHeight="1">
      <c r="B15" s="506"/>
      <c r="C15" s="499"/>
      <c r="D15" s="615"/>
      <c r="E15" s="616"/>
      <c r="F15" s="503"/>
      <c r="G15" s="504"/>
      <c r="H15" s="505"/>
      <c r="I15" s="448">
        <f t="shared" ca="1" si="0"/>
        <v>0</v>
      </c>
      <c r="J15" s="517"/>
      <c r="K15" s="518"/>
      <c r="L15" s="519"/>
      <c r="M15" s="516"/>
    </row>
    <row r="16" spans="2:13" ht="19.5" customHeight="1">
      <c r="B16" s="506"/>
      <c r="C16" s="499"/>
      <c r="D16" s="609"/>
      <c r="E16" s="610"/>
      <c r="F16" s="503"/>
      <c r="G16" s="504"/>
      <c r="H16" s="505"/>
      <c r="I16" s="448">
        <f t="shared" ref="I16" ca="1" si="1">IF((OFFSET(I16,-1,0)+G16-H16)&gt;=0,OFFSET(I16,-1,0)+G16-H16,"")</f>
        <v>0</v>
      </c>
      <c r="J16" s="517"/>
      <c r="K16" s="518"/>
      <c r="L16" s="519"/>
      <c r="M16" s="516"/>
    </row>
    <row r="17" spans="1:21" ht="19.5" customHeight="1">
      <c r="B17" s="506"/>
      <c r="C17" s="499"/>
      <c r="D17" s="609"/>
      <c r="E17" s="610"/>
      <c r="F17" s="503"/>
      <c r="G17" s="504"/>
      <c r="H17" s="505"/>
      <c r="I17" s="448">
        <f ca="1">IF((OFFSET(I17,-1,0)+G17-H17)&gt;=0,OFFSET(I17,-1,0)+G17-H17,"")</f>
        <v>0</v>
      </c>
      <c r="J17" s="517"/>
      <c r="K17" s="518"/>
      <c r="L17" s="519"/>
      <c r="M17" s="516"/>
    </row>
    <row r="18" spans="1:21" ht="19.5" customHeight="1">
      <c r="B18" s="506"/>
      <c r="C18" s="499"/>
      <c r="D18" s="609"/>
      <c r="E18" s="610"/>
      <c r="F18" s="503"/>
      <c r="G18" s="504"/>
      <c r="H18" s="505"/>
      <c r="I18" s="448">
        <f t="shared" ca="1" si="0"/>
        <v>0</v>
      </c>
      <c r="J18" s="517"/>
      <c r="K18" s="518"/>
      <c r="L18" s="519"/>
      <c r="M18" s="516"/>
    </row>
    <row r="19" spans="1:21" ht="19.5" customHeight="1">
      <c r="B19" s="506"/>
      <c r="C19" s="499"/>
      <c r="D19" s="609"/>
      <c r="E19" s="610"/>
      <c r="F19" s="503"/>
      <c r="G19" s="504"/>
      <c r="H19" s="505"/>
      <c r="I19" s="448">
        <f t="shared" ca="1" si="0"/>
        <v>0</v>
      </c>
      <c r="J19" s="517"/>
      <c r="K19" s="518"/>
      <c r="L19" s="519"/>
      <c r="M19" s="516"/>
    </row>
    <row r="20" spans="1:21" ht="19.5" customHeight="1">
      <c r="B20" s="506"/>
      <c r="C20" s="499"/>
      <c r="D20" s="609"/>
      <c r="E20" s="610"/>
      <c r="F20" s="503"/>
      <c r="G20" s="504"/>
      <c r="H20" s="505"/>
      <c r="I20" s="448">
        <f ca="1">IF((OFFSET(I20,-1,0)+G20-H20)&gt;=0,OFFSET(I20,-1,0)+G20-H20,"")</f>
        <v>0</v>
      </c>
      <c r="J20" s="517"/>
      <c r="K20" s="518"/>
      <c r="L20" s="519"/>
      <c r="M20" s="516"/>
    </row>
    <row r="21" spans="1:21" ht="19.5" customHeight="1">
      <c r="B21" s="506"/>
      <c r="C21" s="499"/>
      <c r="D21" s="609"/>
      <c r="E21" s="610"/>
      <c r="F21" s="503"/>
      <c r="G21" s="504"/>
      <c r="H21" s="505"/>
      <c r="I21" s="448">
        <f ca="1">IF((OFFSET(I21,-1,0)+G21-H21)&gt;=0,OFFSET(I21,-1,0)+G21-H21,"")</f>
        <v>0</v>
      </c>
      <c r="J21" s="517"/>
      <c r="K21" s="518"/>
      <c r="L21" s="519"/>
      <c r="M21" s="516"/>
    </row>
    <row r="22" spans="1:21" ht="19.5" customHeight="1">
      <c r="B22" s="506"/>
      <c r="C22" s="499"/>
      <c r="D22" s="609"/>
      <c r="E22" s="610"/>
      <c r="F22" s="503"/>
      <c r="G22" s="504"/>
      <c r="H22" s="505"/>
      <c r="I22" s="448">
        <f ca="1">IF((OFFSET(I22,-1,0)+G22-H22)&gt;=0,OFFSET(I22,-1,0)+G22-H22,"")</f>
        <v>0</v>
      </c>
      <c r="J22" s="517"/>
      <c r="K22" s="518"/>
      <c r="L22" s="519"/>
      <c r="M22" s="516"/>
    </row>
    <row r="23" spans="1:21" ht="19.5" customHeight="1">
      <c r="B23" s="506"/>
      <c r="C23" s="499"/>
      <c r="D23" s="609"/>
      <c r="E23" s="610"/>
      <c r="F23" s="503"/>
      <c r="G23" s="504"/>
      <c r="H23" s="505"/>
      <c r="I23" s="448">
        <f ca="1">IF((OFFSET(I23,-1,0)+G23-H23)&gt;=0,OFFSET(I23,-1,0)+G23-H23,"")</f>
        <v>0</v>
      </c>
      <c r="J23" s="517"/>
      <c r="K23" s="518"/>
      <c r="L23" s="519"/>
      <c r="M23" s="516"/>
    </row>
    <row r="24" spans="1:21" ht="19.5" customHeight="1">
      <c r="B24" s="506"/>
      <c r="C24" s="499"/>
      <c r="D24" s="609"/>
      <c r="E24" s="610"/>
      <c r="F24" s="503"/>
      <c r="G24" s="504"/>
      <c r="H24" s="505"/>
      <c r="I24" s="448">
        <f t="shared" ca="1" si="0"/>
        <v>0</v>
      </c>
      <c r="J24" s="517"/>
      <c r="K24" s="518"/>
      <c r="L24" s="519"/>
      <c r="M24" s="516"/>
    </row>
    <row r="25" spans="1:21" ht="19.5" customHeight="1">
      <c r="B25" s="506"/>
      <c r="C25" s="499"/>
      <c r="D25" s="609"/>
      <c r="E25" s="610"/>
      <c r="F25" s="503"/>
      <c r="G25" s="504"/>
      <c r="H25" s="505"/>
      <c r="I25" s="448">
        <f t="shared" ref="I25" ca="1" si="2">IF((OFFSET(I25,-1,0)+G25-H25)&gt;=0,OFFSET(I25,-1,0)+G25-H25,"")</f>
        <v>0</v>
      </c>
      <c r="J25" s="517"/>
      <c r="K25" s="518"/>
      <c r="L25" s="519"/>
      <c r="M25" s="516"/>
    </row>
    <row r="26" spans="1:21" ht="19.5" customHeight="1">
      <c r="B26" s="506"/>
      <c r="C26" s="499"/>
      <c r="D26" s="609"/>
      <c r="E26" s="610"/>
      <c r="F26" s="503"/>
      <c r="G26" s="504"/>
      <c r="H26" s="505"/>
      <c r="I26" s="448">
        <f t="shared" ca="1" si="0"/>
        <v>0</v>
      </c>
      <c r="J26" s="517"/>
      <c r="K26" s="518"/>
      <c r="L26" s="519"/>
      <c r="M26" s="516"/>
    </row>
    <row r="27" spans="1:21" ht="16.5" customHeight="1" thickBot="1">
      <c r="B27" s="153"/>
      <c r="C27" s="154"/>
      <c r="D27" s="158" t="s">
        <v>337</v>
      </c>
      <c r="E27" s="189"/>
      <c r="F27" s="155"/>
      <c r="G27" s="247"/>
      <c r="H27" s="357"/>
      <c r="I27" s="358"/>
      <c r="J27" s="156"/>
      <c r="K27" s="157"/>
      <c r="L27" s="248"/>
      <c r="M27" s="196"/>
    </row>
    <row r="28" spans="1:21" ht="19.5" customHeight="1" thickTop="1">
      <c r="B28" s="645" t="s">
        <v>58</v>
      </c>
      <c r="C28" s="646"/>
      <c r="D28" s="646"/>
      <c r="E28" s="646"/>
      <c r="F28" s="647"/>
      <c r="G28" s="451" t="str">
        <f ca="1">IF(SUM(G8:OFFSET(G28,-1,0))&gt;0,SUM(G8:OFFSET(G28,-1,0)),"")</f>
        <v/>
      </c>
      <c r="H28" s="452" t="str">
        <f ca="1">IF(SUM(H8:OFFSET(H28,-1,0))&gt;0,SUM(H8:OFFSET(H28,-1,0)),"")</f>
        <v/>
      </c>
      <c r="I28" s="453" t="str">
        <f ca="1">IFERROR(SUM(G28-H28),"")</f>
        <v/>
      </c>
      <c r="J28" s="240"/>
      <c r="K28" s="241"/>
      <c r="L28" s="242"/>
      <c r="M28" s="243"/>
    </row>
    <row r="29" spans="1:21" ht="18.75" customHeight="1">
      <c r="B29" s="107" t="s">
        <v>59</v>
      </c>
      <c r="C29" s="108"/>
      <c r="D29" s="109"/>
      <c r="E29" s="109"/>
      <c r="F29" s="110"/>
      <c r="G29" s="110"/>
      <c r="H29" s="111"/>
      <c r="I29" s="112"/>
      <c r="J29" s="112"/>
      <c r="K29" s="112"/>
    </row>
    <row r="30" spans="1:21" ht="14.25" customHeight="1">
      <c r="B30" s="161"/>
      <c r="C30" s="161"/>
      <c r="D30" s="161"/>
      <c r="E30" s="161"/>
      <c r="F30" s="161"/>
      <c r="G30" s="161"/>
      <c r="H30" s="161"/>
      <c r="I30" s="161"/>
      <c r="J30" s="161"/>
      <c r="K30" s="161"/>
      <c r="P30" s="46"/>
      <c r="Q30" s="46"/>
      <c r="R30" s="46"/>
      <c r="S30" s="46"/>
      <c r="T30" s="46"/>
      <c r="U30" s="46"/>
    </row>
    <row r="31" spans="1:21" s="48" customFormat="1" ht="19.5" customHeight="1">
      <c r="A31" s="113"/>
      <c r="B31" s="114" t="s">
        <v>93</v>
      </c>
      <c r="C31" s="249">
        <v>1</v>
      </c>
      <c r="D31" s="627" t="s">
        <v>198</v>
      </c>
      <c r="E31" s="627"/>
      <c r="F31" s="45"/>
      <c r="G31" s="116" t="s">
        <v>93</v>
      </c>
      <c r="H31" s="137">
        <v>2</v>
      </c>
      <c r="I31" s="138" t="s">
        <v>197</v>
      </c>
      <c r="J31" s="45"/>
      <c r="K31" s="115" t="s">
        <v>60</v>
      </c>
      <c r="L31" s="117"/>
      <c r="N31" s="113"/>
      <c r="O31" s="140"/>
    </row>
    <row r="32" spans="1:21" s="48" customFormat="1" ht="19.5" customHeight="1">
      <c r="A32" s="113"/>
      <c r="B32" s="643" t="s">
        <v>61</v>
      </c>
      <c r="C32" s="643"/>
      <c r="D32" s="640" t="s">
        <v>62</v>
      </c>
      <c r="E32" s="642"/>
      <c r="F32" s="118"/>
      <c r="G32" s="643" t="s">
        <v>61</v>
      </c>
      <c r="H32" s="643"/>
      <c r="I32" s="640" t="s">
        <v>62</v>
      </c>
      <c r="J32" s="641"/>
      <c r="K32" s="642"/>
      <c r="L32" s="47"/>
      <c r="N32" s="113"/>
    </row>
    <row r="33" spans="1:15" s="48" customFormat="1" ht="19.5" customHeight="1">
      <c r="A33" s="113"/>
      <c r="B33" s="643"/>
      <c r="C33" s="643"/>
      <c r="D33" s="55" t="s">
        <v>90</v>
      </c>
      <c r="E33" s="135" t="s">
        <v>91</v>
      </c>
      <c r="F33" s="118"/>
      <c r="G33" s="643"/>
      <c r="H33" s="643"/>
      <c r="I33" s="55" t="s">
        <v>90</v>
      </c>
      <c r="J33" s="635" t="s">
        <v>91</v>
      </c>
      <c r="K33" s="636"/>
      <c r="L33" s="47"/>
      <c r="N33" s="113"/>
    </row>
    <row r="34" spans="1:15" s="48" customFormat="1" ht="19.5" customHeight="1">
      <c r="A34" s="113"/>
      <c r="B34" s="622" t="s">
        <v>592</v>
      </c>
      <c r="C34" s="622"/>
      <c r="D34" s="454">
        <f>SUMIFS($G$8:$G$27,$C$8:$C$27,B34,$F$8:$F$27,$C$31)</f>
        <v>0</v>
      </c>
      <c r="E34" s="455"/>
      <c r="F34" s="118"/>
      <c r="G34" s="622" t="s">
        <v>592</v>
      </c>
      <c r="H34" s="622"/>
      <c r="I34" s="454">
        <f>SUMIFS($G$8:$G$27,$C$8:$C$27,G34,$F$8:$F$27,$H$31)</f>
        <v>0</v>
      </c>
      <c r="J34" s="637"/>
      <c r="K34" s="638"/>
      <c r="L34" s="47"/>
      <c r="N34" s="113"/>
    </row>
    <row r="35" spans="1:15" s="48" customFormat="1" ht="19.5" customHeight="1">
      <c r="A35" s="113"/>
      <c r="B35" s="622" t="s">
        <v>593</v>
      </c>
      <c r="C35" s="622"/>
      <c r="D35" s="456">
        <f>SUMIFS($G$8:$G$27,$C$8:$C$27,B35,$F$8:$F$27,$C$31)</f>
        <v>0</v>
      </c>
      <c r="E35" s="455"/>
      <c r="F35" s="118"/>
      <c r="G35" s="622" t="s">
        <v>593</v>
      </c>
      <c r="H35" s="622"/>
      <c r="I35" s="456">
        <f>SUMIFS($G$8:$G$27,$C$8:$C$27,G35,$F$8:$F$27,$H$31)</f>
        <v>0</v>
      </c>
      <c r="J35" s="637"/>
      <c r="K35" s="638"/>
      <c r="L35" s="47"/>
      <c r="N35" s="113"/>
    </row>
    <row r="36" spans="1:15" s="48" customFormat="1" ht="19.5" customHeight="1">
      <c r="A36" s="113"/>
      <c r="B36" s="622" t="s">
        <v>594</v>
      </c>
      <c r="C36" s="622"/>
      <c r="D36" s="456">
        <f>SUMIFS($G$8:$G$27,$C$8:$C$27,B36,$F$8:$F$27,$C$31)</f>
        <v>0</v>
      </c>
      <c r="E36" s="455"/>
      <c r="F36" s="118"/>
      <c r="G36" s="622" t="s">
        <v>594</v>
      </c>
      <c r="H36" s="622"/>
      <c r="I36" s="456">
        <f>SUMIFS($G$8:$G$27,$C$8:$C$27,G36,$F$8:$F$27,$H$31)</f>
        <v>0</v>
      </c>
      <c r="J36" s="637"/>
      <c r="K36" s="638"/>
      <c r="L36" s="47"/>
      <c r="N36" s="113"/>
    </row>
    <row r="37" spans="1:15" s="48" customFormat="1" ht="19.5" customHeight="1">
      <c r="A37" s="113"/>
      <c r="B37" s="622" t="s">
        <v>595</v>
      </c>
      <c r="C37" s="622"/>
      <c r="D37" s="457"/>
      <c r="E37" s="458">
        <f>SUMIFS($H$8:$H$27,$C$8:$C$27,B37,$F$8:$F$27,$C$31)</f>
        <v>0</v>
      </c>
      <c r="F37" s="118"/>
      <c r="G37" s="622" t="s">
        <v>595</v>
      </c>
      <c r="H37" s="622"/>
      <c r="I37" s="457"/>
      <c r="J37" s="630">
        <f>SUMIFS($H$8:$H$27,$C$8:$C$27,G37,$F$8:$F$27,$H$31)</f>
        <v>0</v>
      </c>
      <c r="K37" s="631">
        <f>SUMIF($C$8:$C$26,H37,$H$8:$H$26)</f>
        <v>0</v>
      </c>
      <c r="L37" s="47"/>
      <c r="N37" s="113"/>
    </row>
    <row r="38" spans="1:15" s="48" customFormat="1" ht="19.5" customHeight="1">
      <c r="A38" s="113"/>
      <c r="B38" s="622" t="s">
        <v>596</v>
      </c>
      <c r="C38" s="622"/>
      <c r="D38" s="457"/>
      <c r="E38" s="458">
        <f>SUMIFS($H$8:$H$27,$C$8:$C$27,B38,$F$8:$F$27,$C$31)</f>
        <v>0</v>
      </c>
      <c r="F38" s="118"/>
      <c r="G38" s="622" t="s">
        <v>596</v>
      </c>
      <c r="H38" s="622"/>
      <c r="I38" s="457"/>
      <c r="J38" s="630">
        <f>SUMIFS($H$8:$H$27,$C$8:$C$27,G38,$F$8:$F$27,$H$31)</f>
        <v>0</v>
      </c>
      <c r="K38" s="631">
        <f>SUMIF($C$8:$C$26,H38,$H$8:$H$26)</f>
        <v>0</v>
      </c>
      <c r="L38" s="47"/>
      <c r="N38" s="113"/>
    </row>
    <row r="39" spans="1:15" s="48" customFormat="1" ht="19.5" customHeight="1">
      <c r="A39" s="113"/>
      <c r="B39" s="622" t="s">
        <v>597</v>
      </c>
      <c r="C39" s="622"/>
      <c r="D39" s="457"/>
      <c r="E39" s="458">
        <f>SUMIFS($H$8:$H$27,$C$8:$C$27,B39,$F$8:$F$27,$C$31)</f>
        <v>0</v>
      </c>
      <c r="F39" s="118"/>
      <c r="G39" s="622" t="s">
        <v>597</v>
      </c>
      <c r="H39" s="622"/>
      <c r="I39" s="457"/>
      <c r="J39" s="630">
        <f>SUMIFS($H$8:$H$27,$C$8:$C$27,G39,$F$8:$F$27,$H$31)</f>
        <v>0</v>
      </c>
      <c r="K39" s="631">
        <f>SUMIF($C$8:$C$26,H39,$H$8:$H$26)</f>
        <v>0</v>
      </c>
      <c r="L39" s="47"/>
      <c r="N39" s="113"/>
    </row>
    <row r="40" spans="1:15" s="48" customFormat="1" ht="19.5" customHeight="1">
      <c r="A40" s="113"/>
      <c r="B40" s="622" t="s">
        <v>598</v>
      </c>
      <c r="C40" s="622"/>
      <c r="D40" s="457"/>
      <c r="E40" s="458">
        <f>SUMIFS($H$8:$H$27,$C$8:$C$27,B40,$F$8:$F$27,$C$31)</f>
        <v>0</v>
      </c>
      <c r="F40" s="118"/>
      <c r="G40" s="622" t="s">
        <v>598</v>
      </c>
      <c r="H40" s="622"/>
      <c r="I40" s="457"/>
      <c r="J40" s="630">
        <f>SUMIFS($H$8:$H$27,$C$8:$C$27,G40,$F$8:$F$27,$H$31)</f>
        <v>0</v>
      </c>
      <c r="K40" s="631">
        <f>SUMIF($C$8:$C$26,H40,$H$8:$H$26)</f>
        <v>0</v>
      </c>
      <c r="L40" s="47"/>
      <c r="N40" s="113"/>
    </row>
    <row r="41" spans="1:15" s="48" customFormat="1" ht="19.5" customHeight="1">
      <c r="A41" s="113"/>
      <c r="B41" s="622" t="s">
        <v>599</v>
      </c>
      <c r="C41" s="622"/>
      <c r="D41" s="459"/>
      <c r="E41" s="458">
        <f>SUMIFS($H$8:$H$27,$C$8:$C$27,B41,$F$8:$F$27,$C$31)</f>
        <v>0</v>
      </c>
      <c r="F41" s="118"/>
      <c r="G41" s="622" t="s">
        <v>599</v>
      </c>
      <c r="H41" s="622"/>
      <c r="I41" s="459"/>
      <c r="J41" s="630">
        <f>SUMIFS($H$8:$H$27,$C$8:$C$27,G41,$F$8:$F$27,$H$31)</f>
        <v>0</v>
      </c>
      <c r="K41" s="631">
        <f>SUMIF($C$8:$C$26,H41,$H$8:$H$26)</f>
        <v>0</v>
      </c>
      <c r="L41" s="47"/>
      <c r="N41" s="113"/>
    </row>
    <row r="42" spans="1:15" s="48" customFormat="1" ht="19.5" customHeight="1" thickBot="1">
      <c r="A42" s="113"/>
      <c r="B42" s="639" t="s">
        <v>744</v>
      </c>
      <c r="C42" s="639"/>
      <c r="D42" s="460"/>
      <c r="E42" s="461">
        <f>D43-SUM(E34:E41)</f>
        <v>0</v>
      </c>
      <c r="F42" s="118"/>
      <c r="G42" s="623" t="s">
        <v>571</v>
      </c>
      <c r="H42" s="623"/>
      <c r="I42" s="460"/>
      <c r="J42" s="632">
        <f>I43-SUM(J34:K41)</f>
        <v>0</v>
      </c>
      <c r="K42" s="633"/>
      <c r="L42" s="47"/>
      <c r="N42" s="113"/>
    </row>
    <row r="43" spans="1:15" s="48" customFormat="1" ht="19.5" customHeight="1" thickTop="1">
      <c r="A43" s="113"/>
      <c r="B43" s="634" t="s">
        <v>92</v>
      </c>
      <c r="C43" s="634"/>
      <c r="D43" s="462">
        <f>SUM(D34:D42)</f>
        <v>0</v>
      </c>
      <c r="E43" s="463">
        <f>SUM(E34:E42)</f>
        <v>0</v>
      </c>
      <c r="F43" s="118"/>
      <c r="G43" s="634" t="s">
        <v>92</v>
      </c>
      <c r="H43" s="634"/>
      <c r="I43" s="462">
        <f>SUM(I34:I42)</f>
        <v>0</v>
      </c>
      <c r="J43" s="628">
        <f>SUM(J34:K42)</f>
        <v>0</v>
      </c>
      <c r="K43" s="629"/>
      <c r="L43" s="47"/>
      <c r="N43" s="113"/>
    </row>
    <row r="44" spans="1:15" s="48" customFormat="1" ht="7.5" customHeight="1">
      <c r="A44" s="113"/>
      <c r="B44" s="119"/>
      <c r="C44" s="120"/>
      <c r="D44" s="121"/>
      <c r="E44" s="122"/>
      <c r="G44" s="123"/>
      <c r="H44" s="124"/>
      <c r="I44" s="125"/>
      <c r="J44" s="125"/>
      <c r="K44" s="124"/>
      <c r="L44" s="117"/>
      <c r="N44" s="113"/>
      <c r="O44" s="47"/>
    </row>
    <row r="45" spans="1:15" s="49" customFormat="1" ht="18" customHeight="1">
      <c r="B45" s="50" t="s">
        <v>758</v>
      </c>
      <c r="C45" s="51"/>
      <c r="D45" s="50"/>
      <c r="E45" s="50"/>
      <c r="F45" s="50"/>
      <c r="G45" s="50"/>
      <c r="H45" s="50"/>
      <c r="I45" s="50"/>
      <c r="J45" s="126"/>
      <c r="K45" s="126"/>
      <c r="L45" s="126"/>
    </row>
    <row r="46" spans="1:15" s="49" customFormat="1" ht="18" customHeight="1">
      <c r="B46" s="127" t="s">
        <v>63</v>
      </c>
      <c r="C46" s="127" t="s">
        <v>218</v>
      </c>
      <c r="D46" s="624" t="s">
        <v>745</v>
      </c>
      <c r="E46" s="625"/>
      <c r="F46" s="625"/>
      <c r="G46" s="625"/>
      <c r="H46" s="625"/>
      <c r="I46" s="625"/>
      <c r="J46" s="625"/>
      <c r="K46" s="625"/>
      <c r="L46" s="626"/>
    </row>
    <row r="47" spans="1:15" s="49" customFormat="1" ht="18" customHeight="1">
      <c r="B47" s="127">
        <v>1</v>
      </c>
      <c r="C47" s="127" t="s">
        <v>173</v>
      </c>
      <c r="D47" s="619" t="s">
        <v>176</v>
      </c>
      <c r="E47" s="620"/>
      <c r="F47" s="620"/>
      <c r="G47" s="620"/>
      <c r="H47" s="620"/>
      <c r="I47" s="620"/>
      <c r="J47" s="620"/>
      <c r="K47" s="620"/>
      <c r="L47" s="621"/>
    </row>
    <row r="48" spans="1:15" s="49" customFormat="1" ht="18" customHeight="1">
      <c r="B48" s="127">
        <v>2</v>
      </c>
      <c r="C48" s="127" t="s">
        <v>174</v>
      </c>
      <c r="D48" s="619" t="s">
        <v>759</v>
      </c>
      <c r="E48" s="620"/>
      <c r="F48" s="620"/>
      <c r="G48" s="620"/>
      <c r="H48" s="620"/>
      <c r="I48" s="620"/>
      <c r="J48" s="620"/>
      <c r="K48" s="620"/>
      <c r="L48" s="621"/>
    </row>
    <row r="49" spans="2:12" s="49" customFormat="1" ht="18" customHeight="1">
      <c r="B49" s="127">
        <v>3</v>
      </c>
      <c r="C49" s="127" t="s">
        <v>175</v>
      </c>
      <c r="D49" s="619" t="s">
        <v>565</v>
      </c>
      <c r="E49" s="620"/>
      <c r="F49" s="620"/>
      <c r="G49" s="620"/>
      <c r="H49" s="620"/>
      <c r="I49" s="620"/>
      <c r="J49" s="620"/>
      <c r="K49" s="620"/>
      <c r="L49" s="621"/>
    </row>
    <row r="50" spans="2:12" s="49" customFormat="1" ht="18" customHeight="1">
      <c r="B50" s="127">
        <v>4</v>
      </c>
      <c r="C50" s="127" t="s">
        <v>64</v>
      </c>
      <c r="D50" s="619" t="s">
        <v>65</v>
      </c>
      <c r="E50" s="620"/>
      <c r="F50" s="620"/>
      <c r="G50" s="620"/>
      <c r="H50" s="620"/>
      <c r="I50" s="620"/>
      <c r="J50" s="620"/>
      <c r="K50" s="620"/>
      <c r="L50" s="621"/>
    </row>
    <row r="51" spans="2:12" s="49" customFormat="1" ht="24.75" customHeight="1">
      <c r="B51" s="127">
        <v>5</v>
      </c>
      <c r="C51" s="128" t="s">
        <v>10</v>
      </c>
      <c r="D51" s="619" t="s">
        <v>567</v>
      </c>
      <c r="E51" s="620"/>
      <c r="F51" s="620"/>
      <c r="G51" s="620"/>
      <c r="H51" s="620"/>
      <c r="I51" s="620"/>
      <c r="J51" s="620"/>
      <c r="K51" s="620"/>
      <c r="L51" s="621"/>
    </row>
    <row r="52" spans="2:12" s="49" customFormat="1" ht="24.75" customHeight="1">
      <c r="B52" s="127">
        <v>6</v>
      </c>
      <c r="C52" s="127" t="s">
        <v>11</v>
      </c>
      <c r="D52" s="619" t="s">
        <v>82</v>
      </c>
      <c r="E52" s="620"/>
      <c r="F52" s="620"/>
      <c r="G52" s="620"/>
      <c r="H52" s="620"/>
      <c r="I52" s="620"/>
      <c r="J52" s="620"/>
      <c r="K52" s="620"/>
      <c r="L52" s="621"/>
    </row>
    <row r="53" spans="2:12" s="49" customFormat="1" ht="28.5" customHeight="1">
      <c r="B53" s="129">
        <v>7</v>
      </c>
      <c r="C53" s="129" t="s">
        <v>164</v>
      </c>
      <c r="D53" s="619" t="s">
        <v>566</v>
      </c>
      <c r="E53" s="620"/>
      <c r="F53" s="620"/>
      <c r="G53" s="620"/>
      <c r="H53" s="620"/>
      <c r="I53" s="620"/>
      <c r="J53" s="620"/>
      <c r="K53" s="620"/>
      <c r="L53" s="621"/>
    </row>
    <row r="54" spans="2:12" s="49" customFormat="1" ht="18.75" customHeight="1">
      <c r="B54" s="129">
        <v>8</v>
      </c>
      <c r="C54" s="129" t="s">
        <v>6</v>
      </c>
      <c r="D54" s="619" t="s">
        <v>760</v>
      </c>
      <c r="E54" s="620"/>
      <c r="F54" s="620"/>
      <c r="G54" s="620"/>
      <c r="H54" s="620"/>
      <c r="I54" s="620"/>
      <c r="J54" s="620"/>
      <c r="K54" s="620"/>
      <c r="L54" s="621"/>
    </row>
    <row r="55" spans="2:12" ht="18.75" customHeight="1"/>
  </sheetData>
  <mergeCells count="71">
    <mergeCell ref="K2:M2"/>
    <mergeCell ref="B34:C34"/>
    <mergeCell ref="B35:C35"/>
    <mergeCell ref="D17:E17"/>
    <mergeCell ref="D25:E25"/>
    <mergeCell ref="D16:E16"/>
    <mergeCell ref="D22:E22"/>
    <mergeCell ref="D32:E32"/>
    <mergeCell ref="D18:E18"/>
    <mergeCell ref="B28:F28"/>
    <mergeCell ref="D24:E24"/>
    <mergeCell ref="D20:E20"/>
    <mergeCell ref="D19:E19"/>
    <mergeCell ref="D21:E21"/>
    <mergeCell ref="D23:E23"/>
    <mergeCell ref="B32:C33"/>
    <mergeCell ref="G37:H37"/>
    <mergeCell ref="J36:K36"/>
    <mergeCell ref="J37:K37"/>
    <mergeCell ref="G38:H38"/>
    <mergeCell ref="G39:H39"/>
    <mergeCell ref="I32:K32"/>
    <mergeCell ref="G35:H35"/>
    <mergeCell ref="G32:H33"/>
    <mergeCell ref="G34:H34"/>
    <mergeCell ref="G36:H36"/>
    <mergeCell ref="B43:C43"/>
    <mergeCell ref="B41:C41"/>
    <mergeCell ref="B42:C42"/>
    <mergeCell ref="B36:C36"/>
    <mergeCell ref="B38:C38"/>
    <mergeCell ref="B39:C39"/>
    <mergeCell ref="B40:C40"/>
    <mergeCell ref="B37:C37"/>
    <mergeCell ref="D54:L54"/>
    <mergeCell ref="D31:E31"/>
    <mergeCell ref="D52:L52"/>
    <mergeCell ref="D53:L53"/>
    <mergeCell ref="J43:K43"/>
    <mergeCell ref="J40:K40"/>
    <mergeCell ref="J41:K41"/>
    <mergeCell ref="J42:K42"/>
    <mergeCell ref="G43:H43"/>
    <mergeCell ref="D50:L50"/>
    <mergeCell ref="D47:L47"/>
    <mergeCell ref="J38:K38"/>
    <mergeCell ref="J39:K39"/>
    <mergeCell ref="J33:K33"/>
    <mergeCell ref="J34:K34"/>
    <mergeCell ref="J35:K35"/>
    <mergeCell ref="D51:L51"/>
    <mergeCell ref="G40:H40"/>
    <mergeCell ref="G41:H41"/>
    <mergeCell ref="G42:H42"/>
    <mergeCell ref="D48:L48"/>
    <mergeCell ref="D49:L49"/>
    <mergeCell ref="D46:L46"/>
    <mergeCell ref="B3:M3"/>
    <mergeCell ref="B4:M4"/>
    <mergeCell ref="B5:M5"/>
    <mergeCell ref="B6:M6"/>
    <mergeCell ref="D26:E26"/>
    <mergeCell ref="D7:E7"/>
    <mergeCell ref="D8:E8"/>
    <mergeCell ref="D9:E9"/>
    <mergeCell ref="D10:E10"/>
    <mergeCell ref="D13:E13"/>
    <mergeCell ref="D11:E11"/>
    <mergeCell ref="D15:E15"/>
    <mergeCell ref="D14:E14"/>
    <mergeCell ref="D12:E12"/>
  </mergeCells>
  <phoneticPr fontId="17"/>
  <dataValidations count="4">
    <dataValidation imeMode="off" allowBlank="1" showInputMessage="1" showErrorMessage="1" sqref="B8:B27 G8:H27 J8:K27"/>
    <dataValidation type="list" allowBlank="1" showInputMessage="1" showErrorMessage="1" sqref="M8:M27">
      <formula1>"○,　"</formula1>
    </dataValidation>
    <dataValidation type="list" allowBlank="1" showInputMessage="1" showErrorMessage="1" sqref="F8:F26">
      <formula1>Ｉ.金銭出納簿の区分</formula1>
    </dataValidation>
    <dataValidation type="list" allowBlank="1" showInputMessage="1" showErrorMessage="1" sqref="C8:C26">
      <formula1>Ｊ.金銭出納簿の収支の分類</formula1>
    </dataValidation>
  </dataValidations>
  <printOptions horizontalCentered="1"/>
  <pageMargins left="0.59055118110236227" right="0.59055118110236227" top="0.6692913385826772" bottom="0.59055118110236227" header="0.51181102362204722" footer="0.51181102362204722"/>
  <pageSetup paperSize="9" fitToWidth="0" fitToHeight="0"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10"/>
  <dimension ref="A1:AE149"/>
  <sheetViews>
    <sheetView view="pageBreakPreview" zoomScaleSheetLayoutView="100" workbookViewId="0">
      <selection activeCell="Q2" sqref="Q2:T2"/>
    </sheetView>
  </sheetViews>
  <sheetFormatPr defaultColWidth="9" defaultRowHeight="18.75"/>
  <cols>
    <col min="1" max="1" width="2.25" style="1" customWidth="1"/>
    <col min="2" max="2" width="4.875" style="1" customWidth="1"/>
    <col min="3" max="3" width="4" style="1" customWidth="1"/>
    <col min="4" max="4" width="4.75" style="1" customWidth="1"/>
    <col min="5" max="5" width="4.625" style="1" customWidth="1"/>
    <col min="6" max="6" width="4.75" style="1" customWidth="1"/>
    <col min="7" max="11" width="4.125" style="1" customWidth="1"/>
    <col min="12" max="12" width="5.625" style="1" customWidth="1"/>
    <col min="13" max="13" width="4.375" style="1" customWidth="1"/>
    <col min="14" max="14" width="5.125" style="1" customWidth="1"/>
    <col min="15" max="15" width="5" style="1" customWidth="1"/>
    <col min="16" max="16" width="6.25" style="1" customWidth="1"/>
    <col min="17" max="17" width="4.5" style="1" customWidth="1"/>
    <col min="18" max="18" width="5.375" style="1" customWidth="1"/>
    <col min="19" max="21" width="3.875" style="1" customWidth="1"/>
    <col min="22" max="22" width="1.875" style="1" customWidth="1"/>
    <col min="23" max="24" width="2.625" style="1" customWidth="1"/>
    <col min="25" max="16384" width="9" style="1"/>
  </cols>
  <sheetData>
    <row r="1" spans="1:28" s="18" customFormat="1" ht="27.75" customHeight="1">
      <c r="A1" s="19" t="s">
        <v>777</v>
      </c>
      <c r="B1" s="56"/>
      <c r="C1" s="56"/>
      <c r="D1" s="56"/>
      <c r="Q1" s="20"/>
      <c r="R1" s="20"/>
    </row>
    <row r="2" spans="1:28" s="18" customFormat="1" ht="27.75" customHeight="1">
      <c r="A2" s="19"/>
      <c r="B2" s="56"/>
      <c r="C2" s="56"/>
      <c r="D2" s="56"/>
      <c r="Q2" s="654" t="s">
        <v>764</v>
      </c>
      <c r="R2" s="654"/>
      <c r="S2" s="654"/>
      <c r="T2" s="654"/>
    </row>
    <row r="3" spans="1:28" s="21" customFormat="1" ht="25.5" customHeight="1">
      <c r="C3" s="653" t="str">
        <f>'はじめに（PC）'!$D$3</f>
        <v>朝日町</v>
      </c>
      <c r="D3" s="653"/>
      <c r="E3" s="21" t="s">
        <v>732</v>
      </c>
      <c r="F3" s="22"/>
      <c r="G3" s="22"/>
    </row>
    <row r="4" spans="1:28" s="21" customFormat="1" ht="29.25" customHeight="1">
      <c r="A4" s="58"/>
      <c r="B4" s="58"/>
      <c r="C4" s="58"/>
      <c r="D4" s="58"/>
      <c r="E4" s="58"/>
      <c r="F4" s="22"/>
      <c r="G4" s="22"/>
      <c r="H4" s="22"/>
      <c r="I4" s="22"/>
      <c r="J4" s="22"/>
      <c r="K4" s="22"/>
      <c r="L4" s="22"/>
      <c r="M4" s="22"/>
      <c r="N4" s="22"/>
      <c r="O4" s="22"/>
      <c r="P4" s="22"/>
      <c r="Q4" s="22"/>
    </row>
    <row r="5" spans="1:28" s="18" customFormat="1" ht="24" customHeight="1">
      <c r="A5" s="59"/>
      <c r="B5" s="59"/>
      <c r="C5" s="59"/>
      <c r="D5" s="59"/>
      <c r="P5" s="648" t="str">
        <f>'はじめに（PC）'!D4&amp;""</f>
        <v/>
      </c>
      <c r="Q5" s="648"/>
      <c r="R5" s="648"/>
      <c r="S5" s="648"/>
      <c r="T5" s="648"/>
    </row>
    <row r="6" spans="1:28" s="18" customFormat="1" ht="24" customHeight="1">
      <c r="A6" s="59"/>
      <c r="B6" s="59"/>
      <c r="C6" s="59"/>
      <c r="D6" s="59"/>
      <c r="P6" s="649" t="str">
        <f>'はじめに（PC）'!D5&amp;""</f>
        <v/>
      </c>
      <c r="Q6" s="649"/>
      <c r="R6" s="649"/>
      <c r="S6" s="649"/>
      <c r="T6" s="649"/>
      <c r="U6" s="18" t="s">
        <v>354</v>
      </c>
    </row>
    <row r="7" spans="1:28" s="18" customFormat="1" ht="26.25" customHeight="1">
      <c r="A7" s="59"/>
      <c r="B7" s="59"/>
      <c r="C7" s="59"/>
      <c r="D7" s="59"/>
      <c r="E7" s="60"/>
    </row>
    <row r="8" spans="1:28" s="21" customFormat="1" ht="25.5" customHeight="1">
      <c r="A8" s="61"/>
      <c r="B8" s="57"/>
      <c r="C8" s="57"/>
      <c r="D8" s="57"/>
      <c r="E8" s="57"/>
      <c r="F8" s="22"/>
      <c r="G8" s="22"/>
    </row>
    <row r="9" spans="1:28" s="21" customFormat="1" ht="25.5" customHeight="1">
      <c r="A9" s="61"/>
      <c r="C9" s="62" t="s">
        <v>776</v>
      </c>
      <c r="D9" s="62"/>
      <c r="E9" s="62"/>
      <c r="F9" s="22"/>
      <c r="G9" s="22"/>
    </row>
    <row r="10" spans="1:28" s="21" customFormat="1" ht="25.5" customHeight="1">
      <c r="A10" s="61"/>
      <c r="B10" s="57"/>
      <c r="C10" s="57"/>
      <c r="D10" s="57"/>
      <c r="E10" s="57"/>
      <c r="F10" s="22"/>
      <c r="G10" s="22"/>
    </row>
    <row r="11" spans="1:28" s="23" customFormat="1" ht="64.5" customHeight="1">
      <c r="B11" s="655" t="s">
        <v>512</v>
      </c>
      <c r="C11" s="655"/>
      <c r="D11" s="655"/>
      <c r="E11" s="655"/>
      <c r="F11" s="655"/>
      <c r="G11" s="655"/>
      <c r="H11" s="655"/>
      <c r="I11" s="655"/>
      <c r="J11" s="655"/>
      <c r="K11" s="655"/>
      <c r="L11" s="655"/>
      <c r="M11" s="655"/>
      <c r="N11" s="655"/>
      <c r="O11" s="655"/>
      <c r="P11" s="655"/>
      <c r="Q11" s="655"/>
      <c r="R11" s="655"/>
      <c r="S11" s="655"/>
    </row>
    <row r="12" spans="1:28" s="26" customFormat="1" ht="6.75" customHeight="1">
      <c r="A12" s="34"/>
      <c r="B12" s="34"/>
      <c r="C12" s="34"/>
      <c r="D12" s="34"/>
      <c r="E12" s="34"/>
      <c r="F12" s="34"/>
      <c r="G12" s="34"/>
      <c r="H12" s="34"/>
      <c r="I12" s="34"/>
      <c r="J12" s="34"/>
      <c r="K12" s="35"/>
      <c r="L12" s="83"/>
      <c r="M12" s="83"/>
      <c r="N12" s="35"/>
      <c r="O12" s="35"/>
      <c r="P12" s="35"/>
      <c r="Q12" s="35"/>
      <c r="R12" s="35"/>
      <c r="S12" s="35"/>
      <c r="T12" s="35"/>
      <c r="U12" s="35"/>
      <c r="V12" s="35"/>
      <c r="W12" s="16"/>
      <c r="X12" s="16"/>
    </row>
    <row r="13" spans="1:28" ht="21" customHeight="1">
      <c r="A13" s="38"/>
      <c r="B13" s="36"/>
      <c r="C13" s="36"/>
      <c r="D13" s="36"/>
      <c r="E13" s="36"/>
      <c r="F13" s="36"/>
      <c r="N13" s="70"/>
      <c r="Q13" s="70"/>
      <c r="R13" s="70"/>
      <c r="U13" s="70"/>
      <c r="V13" s="84" t="s">
        <v>48</v>
      </c>
      <c r="W13" s="2"/>
      <c r="X13" s="2"/>
      <c r="AA13" s="3"/>
      <c r="AB13" s="4"/>
    </row>
    <row r="14" spans="1:28" s="6" customFormat="1" ht="29.25" customHeight="1">
      <c r="A14" s="776" t="s">
        <v>34</v>
      </c>
      <c r="B14" s="776"/>
      <c r="C14" s="776"/>
      <c r="D14" s="776"/>
      <c r="E14" s="776"/>
      <c r="F14" s="776"/>
      <c r="G14" s="776"/>
      <c r="H14" s="776"/>
      <c r="I14" s="776"/>
      <c r="J14" s="776"/>
      <c r="K14" s="776"/>
      <c r="L14" s="776"/>
      <c r="M14" s="776"/>
      <c r="N14" s="776"/>
      <c r="O14" s="776"/>
      <c r="P14" s="776"/>
      <c r="Q14" s="776"/>
      <c r="R14" s="776"/>
      <c r="S14" s="776"/>
      <c r="T14" s="776"/>
      <c r="U14" s="776"/>
      <c r="V14" s="776"/>
      <c r="W14" s="5"/>
      <c r="X14" s="5"/>
      <c r="Y14" s="5"/>
      <c r="Z14" s="5"/>
      <c r="AA14" s="5"/>
    </row>
    <row r="15" spans="1:28" ht="24" customHeight="1">
      <c r="A15" s="65"/>
      <c r="B15" s="65"/>
      <c r="C15" s="65"/>
      <c r="D15" s="66"/>
      <c r="E15" s="66"/>
      <c r="F15" s="66"/>
      <c r="G15" s="66"/>
      <c r="H15" s="66"/>
      <c r="I15" s="66"/>
      <c r="J15" s="66"/>
      <c r="K15" s="66"/>
      <c r="L15" s="36"/>
      <c r="M15" s="777" t="s">
        <v>28</v>
      </c>
      <c r="N15" s="778"/>
      <c r="O15" s="779" t="str">
        <f>P5</f>
        <v/>
      </c>
      <c r="P15" s="780"/>
      <c r="Q15" s="780"/>
      <c r="R15" s="780"/>
      <c r="S15" s="780"/>
      <c r="T15" s="780"/>
      <c r="U15" s="781"/>
      <c r="V15" s="36"/>
    </row>
    <row r="16" spans="1:28" ht="9" customHeight="1">
      <c r="A16" s="65"/>
      <c r="B16" s="65"/>
      <c r="C16" s="65"/>
      <c r="D16" s="66"/>
      <c r="E16" s="66"/>
      <c r="F16" s="66"/>
      <c r="G16" s="66"/>
      <c r="H16" s="66"/>
      <c r="I16" s="66"/>
      <c r="J16" s="66"/>
      <c r="K16" s="66"/>
      <c r="L16" s="36"/>
      <c r="M16" s="63"/>
      <c r="N16" s="63"/>
      <c r="O16" s="41"/>
      <c r="P16" s="41"/>
      <c r="Q16" s="41"/>
      <c r="R16" s="41"/>
      <c r="S16" s="41"/>
      <c r="T16" s="41"/>
      <c r="U16" s="41"/>
      <c r="V16" s="36"/>
    </row>
    <row r="17" spans="1:24" s="6" customFormat="1" ht="25.5" customHeight="1">
      <c r="A17" s="85"/>
      <c r="B17" s="876" t="s">
        <v>765</v>
      </c>
      <c r="C17" s="876"/>
      <c r="D17" s="876"/>
      <c r="E17" s="876"/>
      <c r="F17" s="876"/>
      <c r="G17" s="876"/>
      <c r="H17" s="876"/>
      <c r="I17" s="876"/>
      <c r="J17" s="876"/>
      <c r="K17" s="876"/>
      <c r="L17" s="162"/>
      <c r="M17" s="8"/>
      <c r="N17" s="11"/>
      <c r="O17" s="9"/>
      <c r="P17" s="9"/>
      <c r="Q17" s="9"/>
      <c r="R17" s="5"/>
      <c r="S17" s="5"/>
      <c r="T17" s="5"/>
      <c r="U17" s="5"/>
      <c r="V17" s="5"/>
      <c r="W17" s="5"/>
      <c r="X17" s="5"/>
    </row>
    <row r="18" spans="1:24" s="6" customFormat="1" ht="26.25" customHeight="1">
      <c r="B18" s="788" t="s">
        <v>0</v>
      </c>
      <c r="C18" s="733" t="s">
        <v>1</v>
      </c>
      <c r="D18" s="734"/>
      <c r="E18" s="734"/>
      <c r="F18" s="734"/>
      <c r="G18" s="734"/>
      <c r="H18" s="734"/>
      <c r="I18" s="734"/>
      <c r="J18" s="734"/>
      <c r="K18" s="735"/>
      <c r="L18" s="760" t="s">
        <v>2</v>
      </c>
      <c r="M18" s="760"/>
      <c r="N18" s="760"/>
      <c r="O18" s="760"/>
      <c r="P18" s="733" t="s">
        <v>36</v>
      </c>
      <c r="Q18" s="734"/>
      <c r="R18" s="734"/>
      <c r="S18" s="734"/>
      <c r="T18" s="734"/>
      <c r="U18" s="735"/>
      <c r="W18" s="17"/>
    </row>
    <row r="19" spans="1:24" s="6" customFormat="1" ht="35.25" customHeight="1">
      <c r="B19" s="789"/>
      <c r="C19" s="86" t="s">
        <v>96</v>
      </c>
      <c r="D19" s="782" t="s">
        <v>513</v>
      </c>
      <c r="E19" s="782"/>
      <c r="F19" s="782"/>
      <c r="G19" s="782"/>
      <c r="H19" s="782"/>
      <c r="I19" s="782"/>
      <c r="J19" s="782"/>
      <c r="K19" s="783"/>
      <c r="L19" s="751">
        <f>'様式第1-7号(金銭出納簿)'!D34</f>
        <v>0</v>
      </c>
      <c r="M19" s="752"/>
      <c r="N19" s="752"/>
      <c r="O19" s="753"/>
      <c r="P19" s="769"/>
      <c r="Q19" s="770"/>
      <c r="R19" s="770"/>
      <c r="S19" s="770"/>
      <c r="T19" s="770"/>
      <c r="U19" s="771"/>
    </row>
    <row r="20" spans="1:24" s="6" customFormat="1" ht="35.25" customHeight="1">
      <c r="B20" s="789"/>
      <c r="C20" s="87" t="s">
        <v>97</v>
      </c>
      <c r="D20" s="784" t="s">
        <v>514</v>
      </c>
      <c r="E20" s="784"/>
      <c r="F20" s="784"/>
      <c r="G20" s="784"/>
      <c r="H20" s="784"/>
      <c r="I20" s="784"/>
      <c r="J20" s="784"/>
      <c r="K20" s="785"/>
      <c r="L20" s="711">
        <f>'様式第1-7号(金銭出納簿)'!I34</f>
        <v>0</v>
      </c>
      <c r="M20" s="712"/>
      <c r="N20" s="712"/>
      <c r="O20" s="713"/>
      <c r="P20" s="727"/>
      <c r="Q20" s="728"/>
      <c r="R20" s="728"/>
      <c r="S20" s="728"/>
      <c r="T20" s="728"/>
      <c r="U20" s="729"/>
    </row>
    <row r="21" spans="1:24" s="6" customFormat="1" ht="26.25" customHeight="1">
      <c r="B21" s="789"/>
      <c r="C21" s="87" t="s">
        <v>98</v>
      </c>
      <c r="D21" s="784" t="s">
        <v>212</v>
      </c>
      <c r="E21" s="784"/>
      <c r="F21" s="784"/>
      <c r="G21" s="784"/>
      <c r="H21" s="784"/>
      <c r="I21" s="784"/>
      <c r="J21" s="784"/>
      <c r="K21" s="785"/>
      <c r="L21" s="711">
        <f>'様式第1-7号(金銭出納簿)'!D35</f>
        <v>0</v>
      </c>
      <c r="M21" s="712"/>
      <c r="N21" s="712"/>
      <c r="O21" s="713"/>
      <c r="P21" s="727"/>
      <c r="Q21" s="728"/>
      <c r="R21" s="728"/>
      <c r="S21" s="728"/>
      <c r="T21" s="728"/>
      <c r="U21" s="729"/>
    </row>
    <row r="22" spans="1:24" s="6" customFormat="1" ht="26.25" customHeight="1">
      <c r="B22" s="789"/>
      <c r="C22" s="87" t="s">
        <v>569</v>
      </c>
      <c r="D22" s="784" t="s">
        <v>351</v>
      </c>
      <c r="E22" s="784"/>
      <c r="F22" s="784"/>
      <c r="G22" s="784"/>
      <c r="H22" s="784"/>
      <c r="I22" s="784"/>
      <c r="J22" s="784"/>
      <c r="K22" s="785"/>
      <c r="L22" s="711">
        <f>'様式第1-7号(金銭出納簿)'!I35</f>
        <v>0</v>
      </c>
      <c r="M22" s="712"/>
      <c r="N22" s="712"/>
      <c r="O22" s="713"/>
      <c r="P22" s="727"/>
      <c r="Q22" s="728"/>
      <c r="R22" s="728"/>
      <c r="S22" s="728"/>
      <c r="T22" s="728"/>
      <c r="U22" s="729"/>
    </row>
    <row r="23" spans="1:24" s="6" customFormat="1" ht="26.25" customHeight="1" thickBot="1">
      <c r="B23" s="789"/>
      <c r="C23" s="88" t="s">
        <v>570</v>
      </c>
      <c r="D23" s="784" t="s">
        <v>4</v>
      </c>
      <c r="E23" s="784"/>
      <c r="F23" s="784"/>
      <c r="G23" s="784"/>
      <c r="H23" s="784"/>
      <c r="I23" s="784"/>
      <c r="J23" s="784"/>
      <c r="K23" s="785"/>
      <c r="L23" s="745">
        <f>SUM('様式第1-7号(金銭出納簿)'!D36,'様式第1-7号(金銭出納簿)'!I36)</f>
        <v>0</v>
      </c>
      <c r="M23" s="746"/>
      <c r="N23" s="746"/>
      <c r="O23" s="747"/>
      <c r="P23" s="772"/>
      <c r="Q23" s="773"/>
      <c r="R23" s="773"/>
      <c r="S23" s="773"/>
      <c r="T23" s="773"/>
      <c r="U23" s="774"/>
    </row>
    <row r="24" spans="1:24" s="6" customFormat="1" ht="26.25" customHeight="1" thickTop="1">
      <c r="B24" s="790"/>
      <c r="C24" s="791" t="s">
        <v>8</v>
      </c>
      <c r="D24" s="792"/>
      <c r="E24" s="792"/>
      <c r="F24" s="792"/>
      <c r="G24" s="792"/>
      <c r="H24" s="792"/>
      <c r="I24" s="792"/>
      <c r="J24" s="792"/>
      <c r="K24" s="793"/>
      <c r="L24" s="748">
        <f>SUM(L19:O23)</f>
        <v>0</v>
      </c>
      <c r="M24" s="748"/>
      <c r="N24" s="748"/>
      <c r="O24" s="748"/>
      <c r="P24" s="736"/>
      <c r="Q24" s="737"/>
      <c r="R24" s="737"/>
      <c r="S24" s="737"/>
      <c r="T24" s="737"/>
      <c r="U24" s="738"/>
    </row>
    <row r="25" spans="1:24" s="6" customFormat="1" ht="16.5" customHeight="1">
      <c r="B25" s="69"/>
      <c r="C25" s="10"/>
      <c r="D25" s="10"/>
      <c r="E25" s="10"/>
      <c r="F25" s="10"/>
      <c r="G25" s="10"/>
      <c r="H25" s="10"/>
      <c r="I25" s="10"/>
      <c r="J25" s="10"/>
      <c r="K25" s="10"/>
      <c r="L25" s="147"/>
      <c r="M25" s="147"/>
      <c r="N25" s="147"/>
      <c r="O25" s="147"/>
      <c r="P25" s="10"/>
      <c r="Q25" s="10"/>
      <c r="R25" s="10"/>
      <c r="S25" s="10"/>
      <c r="T25" s="10"/>
      <c r="U25" s="10"/>
      <c r="V25" s="10"/>
      <c r="W25" s="10"/>
      <c r="X25" s="10"/>
    </row>
    <row r="26" spans="1:24" s="6" customFormat="1" ht="28.5" customHeight="1">
      <c r="B26" s="788" t="s">
        <v>177</v>
      </c>
      <c r="C26" s="733" t="s">
        <v>1</v>
      </c>
      <c r="D26" s="734"/>
      <c r="E26" s="734"/>
      <c r="F26" s="734"/>
      <c r="G26" s="734"/>
      <c r="H26" s="734"/>
      <c r="I26" s="734"/>
      <c r="J26" s="734"/>
      <c r="K26" s="735"/>
      <c r="L26" s="775" t="s">
        <v>2</v>
      </c>
      <c r="M26" s="775"/>
      <c r="N26" s="775"/>
      <c r="O26" s="775"/>
      <c r="P26" s="733" t="s">
        <v>36</v>
      </c>
      <c r="Q26" s="734"/>
      <c r="R26" s="734"/>
      <c r="S26" s="734"/>
      <c r="T26" s="734"/>
      <c r="U26" s="735"/>
    </row>
    <row r="27" spans="1:24" s="6" customFormat="1" ht="37.5" customHeight="1">
      <c r="B27" s="789"/>
      <c r="C27" s="103" t="s">
        <v>3</v>
      </c>
      <c r="D27" s="749" t="s">
        <v>349</v>
      </c>
      <c r="E27" s="749"/>
      <c r="F27" s="749"/>
      <c r="G27" s="749"/>
      <c r="H27" s="749"/>
      <c r="I27" s="749"/>
      <c r="J27" s="749"/>
      <c r="K27" s="750"/>
      <c r="L27" s="751">
        <f>SUM(L28:O31)</f>
        <v>0</v>
      </c>
      <c r="M27" s="752"/>
      <c r="N27" s="752"/>
      <c r="O27" s="753"/>
      <c r="P27" s="769"/>
      <c r="Q27" s="770"/>
      <c r="R27" s="770"/>
      <c r="S27" s="770"/>
      <c r="T27" s="770"/>
      <c r="U27" s="771"/>
      <c r="W27" s="17"/>
    </row>
    <row r="28" spans="1:24" s="6" customFormat="1" ht="26.25" customHeight="1">
      <c r="B28" s="789"/>
      <c r="C28" s="89"/>
      <c r="D28" s="730" t="s">
        <v>9</v>
      </c>
      <c r="E28" s="730"/>
      <c r="F28" s="730"/>
      <c r="G28" s="730"/>
      <c r="H28" s="730"/>
      <c r="I28" s="730"/>
      <c r="J28" s="730"/>
      <c r="K28" s="731"/>
      <c r="L28" s="711">
        <f>'様式第1-7号(金銭出納簿)'!E37</f>
        <v>0</v>
      </c>
      <c r="M28" s="712"/>
      <c r="N28" s="712"/>
      <c r="O28" s="713"/>
      <c r="P28" s="727"/>
      <c r="Q28" s="728"/>
      <c r="R28" s="728"/>
      <c r="S28" s="728"/>
      <c r="T28" s="728"/>
      <c r="U28" s="729"/>
    </row>
    <row r="29" spans="1:24" s="6" customFormat="1" ht="26.25" customHeight="1">
      <c r="B29" s="789"/>
      <c r="C29" s="89"/>
      <c r="D29" s="730" t="s">
        <v>10</v>
      </c>
      <c r="E29" s="730"/>
      <c r="F29" s="730"/>
      <c r="G29" s="730"/>
      <c r="H29" s="730"/>
      <c r="I29" s="730"/>
      <c r="J29" s="730"/>
      <c r="K29" s="731"/>
      <c r="L29" s="711">
        <f>'様式第1-7号(金銭出納簿)'!E38</f>
        <v>0</v>
      </c>
      <c r="M29" s="712"/>
      <c r="N29" s="712"/>
      <c r="O29" s="713"/>
      <c r="P29" s="727"/>
      <c r="Q29" s="728"/>
      <c r="R29" s="728"/>
      <c r="S29" s="728"/>
      <c r="T29" s="728"/>
      <c r="U29" s="729"/>
    </row>
    <row r="30" spans="1:24" s="6" customFormat="1" ht="26.25" customHeight="1">
      <c r="B30" s="789"/>
      <c r="C30" s="89"/>
      <c r="D30" s="730" t="s">
        <v>11</v>
      </c>
      <c r="E30" s="730"/>
      <c r="F30" s="730"/>
      <c r="G30" s="730"/>
      <c r="H30" s="730"/>
      <c r="I30" s="730"/>
      <c r="J30" s="730"/>
      <c r="K30" s="731"/>
      <c r="L30" s="711">
        <f>'様式第1-7号(金銭出納簿)'!E39</f>
        <v>0</v>
      </c>
      <c r="M30" s="712"/>
      <c r="N30" s="712"/>
      <c r="O30" s="713"/>
      <c r="P30" s="727"/>
      <c r="Q30" s="728"/>
      <c r="R30" s="728"/>
      <c r="S30" s="728"/>
      <c r="T30" s="728"/>
      <c r="U30" s="729"/>
    </row>
    <row r="31" spans="1:24" s="6" customFormat="1" ht="26.25" customHeight="1">
      <c r="B31" s="789"/>
      <c r="C31" s="90"/>
      <c r="D31" s="730" t="s">
        <v>12</v>
      </c>
      <c r="E31" s="730"/>
      <c r="F31" s="730"/>
      <c r="G31" s="730"/>
      <c r="H31" s="730"/>
      <c r="I31" s="730"/>
      <c r="J31" s="730"/>
      <c r="K31" s="731"/>
      <c r="L31" s="711">
        <f>'様式第1-7号(金銭出納簿)'!E40</f>
        <v>0</v>
      </c>
      <c r="M31" s="712"/>
      <c r="N31" s="712"/>
      <c r="O31" s="713"/>
      <c r="P31" s="727"/>
      <c r="Q31" s="728"/>
      <c r="R31" s="728"/>
      <c r="S31" s="728"/>
      <c r="T31" s="728"/>
      <c r="U31" s="729"/>
    </row>
    <row r="32" spans="1:24" s="6" customFormat="1" ht="29.25" customHeight="1">
      <c r="B32" s="789"/>
      <c r="C32" s="88" t="s">
        <v>5</v>
      </c>
      <c r="D32" s="786" t="s">
        <v>350</v>
      </c>
      <c r="E32" s="786"/>
      <c r="F32" s="786"/>
      <c r="G32" s="786"/>
      <c r="H32" s="786"/>
      <c r="I32" s="786"/>
      <c r="J32" s="786"/>
      <c r="K32" s="787"/>
      <c r="L32" s="711">
        <f>SUM(L33:O36)</f>
        <v>0</v>
      </c>
      <c r="M32" s="712"/>
      <c r="N32" s="712"/>
      <c r="O32" s="713"/>
      <c r="P32" s="727"/>
      <c r="Q32" s="728"/>
      <c r="R32" s="728"/>
      <c r="S32" s="728"/>
      <c r="T32" s="728"/>
      <c r="U32" s="729"/>
    </row>
    <row r="33" spans="1:24" s="6" customFormat="1" ht="26.25" customHeight="1">
      <c r="B33" s="789"/>
      <c r="C33" s="89"/>
      <c r="D33" s="730" t="s">
        <v>9</v>
      </c>
      <c r="E33" s="730"/>
      <c r="F33" s="730"/>
      <c r="G33" s="730"/>
      <c r="H33" s="730"/>
      <c r="I33" s="730"/>
      <c r="J33" s="730"/>
      <c r="K33" s="731"/>
      <c r="L33" s="711">
        <f>'様式第1-7号(金銭出納簿)'!J37</f>
        <v>0</v>
      </c>
      <c r="M33" s="712"/>
      <c r="N33" s="712"/>
      <c r="O33" s="713"/>
      <c r="P33" s="727"/>
      <c r="Q33" s="728"/>
      <c r="R33" s="728"/>
      <c r="S33" s="728"/>
      <c r="T33" s="728"/>
      <c r="U33" s="729"/>
    </row>
    <row r="34" spans="1:24" s="6" customFormat="1" ht="26.25" customHeight="1">
      <c r="B34" s="789"/>
      <c r="C34" s="89"/>
      <c r="D34" s="730" t="s">
        <v>10</v>
      </c>
      <c r="E34" s="730"/>
      <c r="F34" s="730"/>
      <c r="G34" s="730"/>
      <c r="H34" s="730"/>
      <c r="I34" s="730"/>
      <c r="J34" s="730"/>
      <c r="K34" s="731"/>
      <c r="L34" s="711">
        <f>'様式第1-7号(金銭出納簿)'!J38</f>
        <v>0</v>
      </c>
      <c r="M34" s="712"/>
      <c r="N34" s="712"/>
      <c r="O34" s="713"/>
      <c r="P34" s="727"/>
      <c r="Q34" s="728"/>
      <c r="R34" s="728"/>
      <c r="S34" s="728"/>
      <c r="T34" s="728"/>
      <c r="U34" s="729"/>
    </row>
    <row r="35" spans="1:24" s="6" customFormat="1" ht="26.25" customHeight="1">
      <c r="B35" s="789"/>
      <c r="C35" s="89"/>
      <c r="D35" s="730" t="s">
        <v>11</v>
      </c>
      <c r="E35" s="730"/>
      <c r="F35" s="730"/>
      <c r="G35" s="730"/>
      <c r="H35" s="730"/>
      <c r="I35" s="730"/>
      <c r="J35" s="730"/>
      <c r="K35" s="731"/>
      <c r="L35" s="711">
        <f>'様式第1-7号(金銭出納簿)'!J39</f>
        <v>0</v>
      </c>
      <c r="M35" s="712"/>
      <c r="N35" s="712"/>
      <c r="O35" s="713"/>
      <c r="P35" s="727"/>
      <c r="Q35" s="728"/>
      <c r="R35" s="728"/>
      <c r="S35" s="728"/>
      <c r="T35" s="728"/>
      <c r="U35" s="729"/>
    </row>
    <row r="36" spans="1:24" s="6" customFormat="1" ht="26.25" customHeight="1">
      <c r="B36" s="789"/>
      <c r="C36" s="90"/>
      <c r="D36" s="730" t="s">
        <v>12</v>
      </c>
      <c r="E36" s="730"/>
      <c r="F36" s="730"/>
      <c r="G36" s="730"/>
      <c r="H36" s="730"/>
      <c r="I36" s="730"/>
      <c r="J36" s="730"/>
      <c r="K36" s="731"/>
      <c r="L36" s="711">
        <f>'様式第1-7号(金銭出納簿)'!J40</f>
        <v>0</v>
      </c>
      <c r="M36" s="712"/>
      <c r="N36" s="712"/>
      <c r="O36" s="713"/>
      <c r="P36" s="727"/>
      <c r="Q36" s="728"/>
      <c r="R36" s="728"/>
      <c r="S36" s="728"/>
      <c r="T36" s="728"/>
      <c r="U36" s="729"/>
    </row>
    <row r="37" spans="1:24" s="6" customFormat="1" ht="25.5" customHeight="1">
      <c r="B37" s="789"/>
      <c r="C37" s="87" t="s">
        <v>7</v>
      </c>
      <c r="D37" s="730" t="s">
        <v>6</v>
      </c>
      <c r="E37" s="730"/>
      <c r="F37" s="730"/>
      <c r="G37" s="730"/>
      <c r="H37" s="730"/>
      <c r="I37" s="730"/>
      <c r="J37" s="730"/>
      <c r="K37" s="731"/>
      <c r="L37" s="711">
        <f>SUM('様式第1-7号(金銭出納簿)'!E41,'様式第1-7号(金銭出納簿)'!J41)</f>
        <v>0</v>
      </c>
      <c r="M37" s="712"/>
      <c r="N37" s="712"/>
      <c r="O37" s="713"/>
      <c r="P37" s="727"/>
      <c r="Q37" s="728"/>
      <c r="R37" s="728"/>
      <c r="S37" s="728"/>
      <c r="T37" s="728"/>
      <c r="U37" s="729"/>
    </row>
    <row r="38" spans="1:24" s="6" customFormat="1" ht="38.25" customHeight="1">
      <c r="B38" s="789"/>
      <c r="C38" s="87" t="s">
        <v>502</v>
      </c>
      <c r="D38" s="730" t="s">
        <v>515</v>
      </c>
      <c r="E38" s="730"/>
      <c r="F38" s="730"/>
      <c r="G38" s="730"/>
      <c r="H38" s="730"/>
      <c r="I38" s="730"/>
      <c r="J38" s="730"/>
      <c r="K38" s="731"/>
      <c r="L38" s="711">
        <f>'様式第1-7号(金銭出納簿)'!E42</f>
        <v>0</v>
      </c>
      <c r="M38" s="712"/>
      <c r="N38" s="712"/>
      <c r="O38" s="713"/>
      <c r="P38" s="739" t="s">
        <v>736</v>
      </c>
      <c r="Q38" s="740"/>
      <c r="R38" s="740"/>
      <c r="S38" s="740"/>
      <c r="T38" s="740"/>
      <c r="U38" s="741"/>
      <c r="V38" s="12"/>
      <c r="W38" s="12"/>
      <c r="X38" s="12"/>
    </row>
    <row r="39" spans="1:24" s="6" customFormat="1" ht="35.25" customHeight="1" thickBot="1">
      <c r="B39" s="789"/>
      <c r="C39" s="87" t="s">
        <v>503</v>
      </c>
      <c r="D39" s="730" t="s">
        <v>516</v>
      </c>
      <c r="E39" s="730"/>
      <c r="F39" s="730"/>
      <c r="G39" s="730"/>
      <c r="H39" s="730"/>
      <c r="I39" s="730"/>
      <c r="J39" s="730"/>
      <c r="K39" s="731"/>
      <c r="L39" s="711">
        <f>'様式第1-7号(金銭出納簿)'!J42</f>
        <v>0</v>
      </c>
      <c r="M39" s="712"/>
      <c r="N39" s="712"/>
      <c r="O39" s="713"/>
      <c r="P39" s="739" t="s">
        <v>736</v>
      </c>
      <c r="Q39" s="740"/>
      <c r="R39" s="740"/>
      <c r="S39" s="740"/>
      <c r="T39" s="740"/>
      <c r="U39" s="741"/>
      <c r="V39" s="10"/>
      <c r="W39" s="10"/>
      <c r="X39" s="10"/>
    </row>
    <row r="40" spans="1:24" s="6" customFormat="1" ht="27" customHeight="1" thickTop="1">
      <c r="B40" s="790"/>
      <c r="C40" s="794" t="s">
        <v>8</v>
      </c>
      <c r="D40" s="795"/>
      <c r="E40" s="795"/>
      <c r="F40" s="795"/>
      <c r="G40" s="795"/>
      <c r="H40" s="795"/>
      <c r="I40" s="795"/>
      <c r="J40" s="795"/>
      <c r="K40" s="796"/>
      <c r="L40" s="748">
        <f>SUM(L27,L32,L37:O39)</f>
        <v>0</v>
      </c>
      <c r="M40" s="748"/>
      <c r="N40" s="748"/>
      <c r="O40" s="748"/>
      <c r="P40" s="736"/>
      <c r="Q40" s="737"/>
      <c r="R40" s="737"/>
      <c r="S40" s="737"/>
      <c r="T40" s="737"/>
      <c r="U40" s="738"/>
      <c r="V40" s="12"/>
      <c r="W40" s="12"/>
      <c r="X40" s="12"/>
    </row>
    <row r="41" spans="1:24" s="6" customFormat="1" ht="9" customHeight="1">
      <c r="A41" s="67"/>
      <c r="B41" s="67"/>
      <c r="C41" s="63"/>
      <c r="D41" s="10"/>
      <c r="E41" s="10"/>
      <c r="F41" s="10"/>
      <c r="G41" s="10"/>
      <c r="H41" s="10"/>
      <c r="I41" s="10"/>
      <c r="J41" s="91"/>
      <c r="K41" s="91"/>
      <c r="L41" s="91"/>
      <c r="M41" s="91"/>
      <c r="N41" s="91"/>
      <c r="O41" s="91"/>
      <c r="P41" s="92"/>
      <c r="Q41" s="92"/>
      <c r="R41" s="92"/>
      <c r="S41" s="10"/>
      <c r="T41" s="10"/>
      <c r="U41" s="10"/>
      <c r="V41" s="10"/>
      <c r="W41" s="10"/>
      <c r="X41" s="10"/>
    </row>
    <row r="42" spans="1:24" ht="24.75" customHeight="1">
      <c r="A42" s="93" t="s">
        <v>46</v>
      </c>
      <c r="B42" s="93"/>
      <c r="C42" s="93"/>
      <c r="D42" s="93"/>
      <c r="E42" s="93"/>
      <c r="F42" s="93"/>
      <c r="G42" s="93"/>
      <c r="H42" s="93"/>
      <c r="I42" s="93"/>
      <c r="J42" s="93"/>
      <c r="K42" s="93"/>
      <c r="L42" s="93"/>
      <c r="M42" s="93"/>
      <c r="N42" s="93"/>
      <c r="O42" s="93"/>
      <c r="P42" s="93"/>
      <c r="Q42" s="93"/>
      <c r="R42" s="93"/>
      <c r="S42" s="93"/>
      <c r="T42" s="93"/>
      <c r="U42" s="93"/>
      <c r="V42" s="93"/>
    </row>
    <row r="43" spans="1:24" ht="24" customHeight="1">
      <c r="A43" s="93"/>
      <c r="B43" s="68" t="s">
        <v>45</v>
      </c>
      <c r="C43" s="93"/>
      <c r="D43" s="93"/>
      <c r="E43" s="93"/>
      <c r="F43" s="93"/>
      <c r="G43" s="93"/>
      <c r="H43" s="93"/>
      <c r="I43" s="93"/>
      <c r="J43" s="93"/>
      <c r="K43" s="93"/>
      <c r="L43" s="93"/>
      <c r="M43" s="93"/>
      <c r="N43" s="93"/>
      <c r="O43" s="93"/>
      <c r="P43" s="93"/>
      <c r="Q43" s="93"/>
      <c r="R43" s="93"/>
      <c r="S43" s="93"/>
      <c r="T43" s="93"/>
      <c r="U43" s="93"/>
      <c r="V43" s="93"/>
    </row>
    <row r="44" spans="1:24" s="101" customFormat="1" ht="24" customHeight="1">
      <c r="A44" s="100"/>
      <c r="B44" s="880" t="s">
        <v>44</v>
      </c>
      <c r="C44" s="881"/>
      <c r="D44" s="881"/>
      <c r="E44" s="882"/>
      <c r="F44" s="708" t="s">
        <v>766</v>
      </c>
      <c r="G44" s="709"/>
      <c r="H44" s="709"/>
      <c r="I44" s="709"/>
      <c r="J44" s="709"/>
      <c r="K44" s="710"/>
      <c r="L44" s="100"/>
      <c r="M44" s="256"/>
      <c r="N44" s="364"/>
      <c r="O44" s="364"/>
      <c r="P44" s="364"/>
      <c r="Q44" s="364"/>
      <c r="R44" s="364"/>
      <c r="S44" s="364"/>
      <c r="T44" s="364"/>
      <c r="U44" s="364"/>
    </row>
    <row r="45" spans="1:24" s="42" customFormat="1" ht="30.75" customHeight="1">
      <c r="A45" s="102" t="s">
        <v>455</v>
      </c>
      <c r="B45" s="94"/>
      <c r="C45" s="94"/>
      <c r="D45" s="95"/>
      <c r="E45" s="95"/>
      <c r="F45" s="96"/>
      <c r="G45" s="95"/>
      <c r="H45" s="95"/>
      <c r="I45" s="95"/>
      <c r="J45" s="95"/>
      <c r="K45" s="95"/>
      <c r="L45" s="95"/>
      <c r="M45" s="364"/>
      <c r="N45" s="364"/>
      <c r="O45" s="364"/>
      <c r="P45" s="364"/>
      <c r="Q45" s="364"/>
      <c r="R45" s="364"/>
      <c r="S45" s="364"/>
      <c r="T45" s="364"/>
      <c r="U45" s="364"/>
    </row>
    <row r="46" spans="1:24" s="26" customFormat="1" ht="24" customHeight="1">
      <c r="A46" s="73" t="s">
        <v>162</v>
      </c>
      <c r="B46" s="97" t="s">
        <v>47</v>
      </c>
      <c r="C46" s="98"/>
      <c r="D46" s="98"/>
      <c r="E46" s="98"/>
      <c r="F46" s="25"/>
      <c r="G46" s="25"/>
      <c r="H46" s="25"/>
      <c r="I46" s="25"/>
      <c r="J46" s="25"/>
      <c r="K46" s="25"/>
      <c r="L46" s="63"/>
      <c r="M46" s="10"/>
      <c r="N46" s="63"/>
      <c r="O46" s="63"/>
      <c r="P46" s="63"/>
      <c r="Q46" s="63"/>
      <c r="R46" s="63"/>
      <c r="S46" s="63"/>
      <c r="T46" s="63"/>
      <c r="U46" s="63"/>
      <c r="V46" s="10"/>
    </row>
    <row r="47" spans="1:24" ht="23.25" customHeight="1">
      <c r="A47" s="26"/>
      <c r="B47" s="733" t="s">
        <v>494</v>
      </c>
      <c r="C47" s="734"/>
      <c r="D47" s="734"/>
      <c r="E47" s="735"/>
      <c r="F47" s="733" t="s">
        <v>495</v>
      </c>
      <c r="G47" s="734"/>
      <c r="H47" s="734"/>
      <c r="I47" s="734"/>
      <c r="J47" s="734"/>
      <c r="K47" s="194"/>
      <c r="L47" s="10"/>
      <c r="M47" s="10"/>
      <c r="N47" s="10"/>
      <c r="O47" s="10"/>
      <c r="P47" s="10"/>
    </row>
    <row r="48" spans="1:24" ht="23.25" customHeight="1">
      <c r="A48" s="26"/>
      <c r="B48" s="867"/>
      <c r="C48" s="886"/>
      <c r="D48" s="886"/>
      <c r="E48" s="868"/>
      <c r="F48" s="867"/>
      <c r="G48" s="886"/>
      <c r="H48" s="886"/>
      <c r="I48" s="886"/>
      <c r="J48" s="886"/>
      <c r="K48" s="195"/>
      <c r="L48" s="40"/>
      <c r="M48" s="40"/>
      <c r="N48" s="40"/>
      <c r="O48" s="40"/>
      <c r="P48" s="40"/>
    </row>
    <row r="49" spans="1:23" s="13" customFormat="1" ht="29.25" customHeight="1">
      <c r="A49" s="754" t="s">
        <v>163</v>
      </c>
      <c r="B49" s="754"/>
      <c r="C49" s="754"/>
      <c r="D49" s="754"/>
      <c r="E49" s="754"/>
      <c r="F49" s="754"/>
      <c r="G49" s="754"/>
      <c r="H49" s="754"/>
      <c r="I49" s="754"/>
      <c r="J49" s="754"/>
      <c r="K49" s="754"/>
      <c r="L49" s="754"/>
      <c r="M49" s="754"/>
      <c r="N49" s="754"/>
      <c r="O49" s="754"/>
      <c r="P49" s="754"/>
      <c r="Q49" s="754"/>
      <c r="R49" s="754"/>
      <c r="S49" s="754"/>
      <c r="T49" s="754"/>
      <c r="U49" s="754"/>
      <c r="V49" s="754"/>
    </row>
    <row r="50" spans="1:23" s="43" customFormat="1" ht="16.5" customHeight="1">
      <c r="B50" s="71" t="s">
        <v>49</v>
      </c>
      <c r="C50" s="71"/>
      <c r="D50" s="71"/>
      <c r="E50" s="71"/>
      <c r="F50" s="71"/>
      <c r="G50" s="71"/>
      <c r="H50" s="71"/>
      <c r="I50" s="71"/>
      <c r="J50" s="71"/>
      <c r="K50" s="71"/>
      <c r="L50" s="71"/>
      <c r="M50" s="71"/>
      <c r="N50" s="71"/>
      <c r="O50" s="71"/>
      <c r="P50" s="71"/>
      <c r="Q50" s="71"/>
      <c r="R50" s="71"/>
      <c r="S50" s="71"/>
      <c r="T50" s="71"/>
      <c r="U50" s="71"/>
    </row>
    <row r="51" spans="1:23" s="43" customFormat="1" ht="30" customHeight="1">
      <c r="B51" s="742" t="s">
        <v>50</v>
      </c>
      <c r="C51" s="742"/>
      <c r="D51" s="742"/>
      <c r="E51" s="742"/>
      <c r="F51" s="742"/>
      <c r="G51" s="742"/>
      <c r="H51" s="742"/>
      <c r="I51" s="742"/>
      <c r="J51" s="742"/>
      <c r="K51" s="742"/>
      <c r="L51" s="742"/>
      <c r="M51" s="742"/>
      <c r="N51" s="742"/>
      <c r="O51" s="742"/>
      <c r="P51" s="742"/>
      <c r="Q51" s="742"/>
      <c r="R51" s="742"/>
      <c r="S51" s="742"/>
      <c r="T51" s="742"/>
      <c r="U51" s="742"/>
      <c r="V51" s="99"/>
    </row>
    <row r="52" spans="1:23" s="43" customFormat="1" ht="33.75" customHeight="1">
      <c r="B52" s="742" t="s">
        <v>737</v>
      </c>
      <c r="C52" s="742"/>
      <c r="D52" s="742"/>
      <c r="E52" s="742"/>
      <c r="F52" s="742"/>
      <c r="G52" s="742"/>
      <c r="H52" s="742"/>
      <c r="I52" s="742"/>
      <c r="J52" s="742"/>
      <c r="K52" s="742"/>
      <c r="L52" s="742"/>
      <c r="M52" s="742"/>
      <c r="N52" s="742"/>
      <c r="O52" s="742"/>
      <c r="P52" s="742"/>
      <c r="Q52" s="742"/>
      <c r="R52" s="742"/>
      <c r="S52" s="742"/>
      <c r="T52" s="742"/>
      <c r="U52" s="742"/>
      <c r="V52" s="742"/>
    </row>
    <row r="53" spans="1:23" s="13" customFormat="1" ht="24" customHeight="1">
      <c r="A53" s="7" t="s">
        <v>85</v>
      </c>
      <c r="B53" s="64"/>
      <c r="C53" s="64"/>
      <c r="D53" s="64"/>
      <c r="E53" s="64"/>
      <c r="F53" s="64"/>
      <c r="G53" s="64"/>
      <c r="H53" s="64"/>
      <c r="I53" s="64"/>
      <c r="J53" s="64"/>
      <c r="K53" s="64"/>
      <c r="L53" s="64"/>
      <c r="M53" s="64"/>
      <c r="N53" s="64"/>
      <c r="O53" s="64"/>
      <c r="P53" s="64"/>
      <c r="Q53" s="64"/>
      <c r="R53" s="64"/>
      <c r="S53" s="64"/>
    </row>
    <row r="54" spans="1:23" s="43" customFormat="1" ht="16.5" customHeight="1">
      <c r="B54" s="71" t="s">
        <v>38</v>
      </c>
      <c r="C54" s="71"/>
      <c r="D54" s="71"/>
      <c r="E54" s="71"/>
      <c r="F54" s="71"/>
      <c r="G54" s="71"/>
      <c r="H54" s="71"/>
      <c r="I54" s="71"/>
      <c r="J54" s="71"/>
      <c r="K54" s="71"/>
      <c r="L54" s="71"/>
      <c r="M54" s="71"/>
      <c r="N54" s="71"/>
      <c r="O54" s="71"/>
      <c r="P54" s="71"/>
      <c r="Q54" s="71"/>
      <c r="R54" s="71"/>
      <c r="S54" s="71"/>
      <c r="T54" s="71"/>
      <c r="U54" s="71"/>
    </row>
    <row r="55" spans="1:23" s="5" customFormat="1" ht="36.75" customHeight="1">
      <c r="A55" s="10"/>
      <c r="B55" s="733" t="s">
        <v>13</v>
      </c>
      <c r="C55" s="734"/>
      <c r="D55" s="734"/>
      <c r="E55" s="735"/>
      <c r="F55" s="733" t="s">
        <v>26</v>
      </c>
      <c r="G55" s="734"/>
      <c r="H55" s="734"/>
      <c r="I55" s="734"/>
      <c r="J55" s="734"/>
      <c r="K55" s="734"/>
      <c r="L55" s="734"/>
      <c r="M55" s="735"/>
      <c r="N55" s="53" t="s">
        <v>29</v>
      </c>
      <c r="O55" s="139" t="s">
        <v>37</v>
      </c>
      <c r="P55" s="714" t="s">
        <v>51</v>
      </c>
      <c r="Q55" s="715"/>
      <c r="R55" s="715"/>
      <c r="S55" s="715"/>
      <c r="T55" s="715"/>
      <c r="U55" s="716"/>
      <c r="W55" s="10"/>
    </row>
    <row r="56" spans="1:23" s="5" customFormat="1" ht="26.25" customHeight="1">
      <c r="A56" s="10"/>
      <c r="B56" s="885" t="s">
        <v>40</v>
      </c>
      <c r="C56" s="688" t="s">
        <v>456</v>
      </c>
      <c r="D56" s="689"/>
      <c r="E56" s="690"/>
      <c r="F56" s="717" t="s">
        <v>457</v>
      </c>
      <c r="G56" s="718"/>
      <c r="H56" s="718"/>
      <c r="I56" s="718"/>
      <c r="J56" s="718"/>
      <c r="K56" s="718"/>
      <c r="L56" s="718"/>
      <c r="M56" s="719"/>
      <c r="N56" s="148" t="e">
        <f>IF(COUNTIF(#REF!,"○")&gt;0,"○","－")</f>
        <v>#REF!</v>
      </c>
      <c r="O56" s="149" t="e">
        <f>IF(N56="－","－",IF(【選択肢】!P6&gt;0,"○","×"))</f>
        <v>#REF!</v>
      </c>
      <c r="P56" s="661"/>
      <c r="Q56" s="662"/>
      <c r="R56" s="662"/>
      <c r="S56" s="662"/>
      <c r="T56" s="662"/>
      <c r="U56" s="663"/>
      <c r="W56" s="10"/>
    </row>
    <row r="57" spans="1:23" s="26" customFormat="1" ht="18.75" customHeight="1">
      <c r="B57" s="885"/>
      <c r="C57" s="691"/>
      <c r="D57" s="692"/>
      <c r="E57" s="693"/>
      <c r="F57" s="674" t="s">
        <v>458</v>
      </c>
      <c r="G57" s="675"/>
      <c r="H57" s="675"/>
      <c r="I57" s="675"/>
      <c r="J57" s="675"/>
      <c r="K57" s="675"/>
      <c r="L57" s="675"/>
      <c r="M57" s="676"/>
      <c r="N57" s="680" t="e">
        <f>IF(COUNTIF(#REF!,"○")&gt;0,"○","－")</f>
        <v>#REF!</v>
      </c>
      <c r="O57" s="722" t="e">
        <f>IF(N57="－","－",IF(【選択肢】!P7&gt;0,"○","×"))</f>
        <v>#REF!</v>
      </c>
      <c r="P57" s="180" t="s">
        <v>408</v>
      </c>
      <c r="Q57" s="682"/>
      <c r="R57" s="683"/>
      <c r="S57" s="683"/>
      <c r="T57" s="683"/>
      <c r="U57" s="684"/>
    </row>
    <row r="58" spans="1:23" s="5" customFormat="1" ht="26.25" customHeight="1">
      <c r="A58" s="10"/>
      <c r="B58" s="885"/>
      <c r="C58" s="691"/>
      <c r="D58" s="692"/>
      <c r="E58" s="693"/>
      <c r="F58" s="677"/>
      <c r="G58" s="678"/>
      <c r="H58" s="678"/>
      <c r="I58" s="678"/>
      <c r="J58" s="678"/>
      <c r="K58" s="678"/>
      <c r="L58" s="678"/>
      <c r="M58" s="679"/>
      <c r="N58" s="681"/>
      <c r="O58" s="723"/>
      <c r="P58" s="523"/>
      <c r="Q58" s="685"/>
      <c r="R58" s="686"/>
      <c r="S58" s="686"/>
      <c r="T58" s="686"/>
      <c r="U58" s="687"/>
      <c r="W58" s="10"/>
    </row>
    <row r="59" spans="1:23" s="26" customFormat="1" ht="18.75" customHeight="1">
      <c r="B59" s="885"/>
      <c r="C59" s="688" t="s">
        <v>412</v>
      </c>
      <c r="D59" s="689"/>
      <c r="E59" s="690"/>
      <c r="F59" s="732" t="s">
        <v>767</v>
      </c>
      <c r="G59" s="675"/>
      <c r="H59" s="675"/>
      <c r="I59" s="675"/>
      <c r="J59" s="675"/>
      <c r="K59" s="675"/>
      <c r="L59" s="675"/>
      <c r="M59" s="676"/>
      <c r="N59" s="680" t="s">
        <v>334</v>
      </c>
      <c r="O59" s="722" t="str">
        <f>IF(N59="－","－",IF(【選択肢】!P8&gt;0,"○","×"))</f>
        <v>×</v>
      </c>
      <c r="P59" s="180" t="s">
        <v>408</v>
      </c>
      <c r="Q59" s="682"/>
      <c r="R59" s="683"/>
      <c r="S59" s="683"/>
      <c r="T59" s="683"/>
      <c r="U59" s="684"/>
    </row>
    <row r="60" spans="1:23" s="5" customFormat="1" ht="26.25" customHeight="1">
      <c r="A60" s="10"/>
      <c r="B60" s="885"/>
      <c r="C60" s="696"/>
      <c r="D60" s="697"/>
      <c r="E60" s="698"/>
      <c r="F60" s="677"/>
      <c r="G60" s="678"/>
      <c r="H60" s="678"/>
      <c r="I60" s="678"/>
      <c r="J60" s="678"/>
      <c r="K60" s="678"/>
      <c r="L60" s="678"/>
      <c r="M60" s="679"/>
      <c r="N60" s="681"/>
      <c r="O60" s="723"/>
      <c r="P60" s="523"/>
      <c r="Q60" s="685"/>
      <c r="R60" s="686"/>
      <c r="S60" s="686"/>
      <c r="T60" s="686"/>
      <c r="U60" s="687"/>
      <c r="W60" s="10"/>
    </row>
    <row r="61" spans="1:23" s="5" customFormat="1" ht="23.25" customHeight="1">
      <c r="A61" s="10"/>
      <c r="B61" s="885"/>
      <c r="C61" s="764" t="s">
        <v>25</v>
      </c>
      <c r="D61" s="826" t="s">
        <v>24</v>
      </c>
      <c r="E61" s="827"/>
      <c r="F61" s="675" t="s">
        <v>459</v>
      </c>
      <c r="G61" s="675"/>
      <c r="H61" s="675"/>
      <c r="I61" s="675"/>
      <c r="J61" s="675"/>
      <c r="K61" s="675"/>
      <c r="L61" s="675"/>
      <c r="M61" s="720"/>
      <c r="N61" s="722" t="e">
        <f>IF(COUNTIF(#REF!,"○")&gt;0,"○","－")</f>
        <v>#REF!</v>
      </c>
      <c r="O61" s="722" t="e">
        <f>IF(N61="－","－",IF(【選択肢】!P9&gt;0,"○","×"))</f>
        <v>#REF!</v>
      </c>
      <c r="P61" s="726"/>
      <c r="Q61" s="683"/>
      <c r="R61" s="683"/>
      <c r="S61" s="683"/>
      <c r="T61" s="683"/>
      <c r="U61" s="684"/>
      <c r="W61" s="10"/>
    </row>
    <row r="62" spans="1:23" s="5" customFormat="1" ht="26.25" customHeight="1">
      <c r="A62" s="10"/>
      <c r="B62" s="885"/>
      <c r="C62" s="764"/>
      <c r="D62" s="826"/>
      <c r="E62" s="827"/>
      <c r="F62" s="678"/>
      <c r="G62" s="678"/>
      <c r="H62" s="678"/>
      <c r="I62" s="678"/>
      <c r="J62" s="678"/>
      <c r="K62" s="678"/>
      <c r="L62" s="678"/>
      <c r="M62" s="721"/>
      <c r="N62" s="723"/>
      <c r="O62" s="723"/>
      <c r="P62" s="724" t="s">
        <v>517</v>
      </c>
      <c r="Q62" s="725"/>
      <c r="R62" s="725"/>
      <c r="S62" s="725"/>
      <c r="T62" s="883">
        <v>0</v>
      </c>
      <c r="U62" s="884"/>
      <c r="W62" s="10"/>
    </row>
    <row r="63" spans="1:23" s="5" customFormat="1" ht="24" customHeight="1">
      <c r="A63" s="10"/>
      <c r="B63" s="885"/>
      <c r="C63" s="764"/>
      <c r="D63" s="826"/>
      <c r="E63" s="827"/>
      <c r="F63" s="706" t="s">
        <v>460</v>
      </c>
      <c r="G63" s="706"/>
      <c r="H63" s="706"/>
      <c r="I63" s="706"/>
      <c r="J63" s="706"/>
      <c r="K63" s="706"/>
      <c r="L63" s="706"/>
      <c r="M63" s="707"/>
      <c r="N63" s="149" t="e">
        <f>IF(COUNTIF(#REF!,"○")&gt;0,"○","－")</f>
        <v>#REF!</v>
      </c>
      <c r="O63" s="149" t="e">
        <f>IF(N63="－","－",IF(【選択肢】!P10&gt;0,"○","×"))</f>
        <v>#REF!</v>
      </c>
      <c r="P63" s="661"/>
      <c r="Q63" s="662"/>
      <c r="R63" s="662"/>
      <c r="S63" s="662"/>
      <c r="T63" s="662"/>
      <c r="U63" s="663"/>
      <c r="W63" s="10"/>
    </row>
    <row r="64" spans="1:23" s="5" customFormat="1" ht="24" customHeight="1">
      <c r="A64" s="10"/>
      <c r="B64" s="885"/>
      <c r="C64" s="764"/>
      <c r="D64" s="826"/>
      <c r="E64" s="827"/>
      <c r="F64" s="706" t="s">
        <v>461</v>
      </c>
      <c r="G64" s="706"/>
      <c r="H64" s="706"/>
      <c r="I64" s="706"/>
      <c r="J64" s="706"/>
      <c r="K64" s="706"/>
      <c r="L64" s="706"/>
      <c r="M64" s="814"/>
      <c r="N64" s="478" t="s">
        <v>35</v>
      </c>
      <c r="O64" s="183" t="str">
        <f>IF(N64="－","－",IF(【選択肢】!P11&gt;0,"○","×"))</f>
        <v>×</v>
      </c>
      <c r="P64" s="661"/>
      <c r="Q64" s="662"/>
      <c r="R64" s="662"/>
      <c r="S64" s="662"/>
      <c r="T64" s="662"/>
      <c r="U64" s="663"/>
      <c r="W64" s="10"/>
    </row>
    <row r="65" spans="1:23" s="5" customFormat="1" ht="24" customHeight="1">
      <c r="A65" s="10"/>
      <c r="B65" s="885"/>
      <c r="C65" s="764"/>
      <c r="D65" s="826" t="s">
        <v>15</v>
      </c>
      <c r="E65" s="827"/>
      <c r="F65" s="706" t="s">
        <v>462</v>
      </c>
      <c r="G65" s="706"/>
      <c r="H65" s="706"/>
      <c r="I65" s="706"/>
      <c r="J65" s="706"/>
      <c r="K65" s="706"/>
      <c r="L65" s="706"/>
      <c r="M65" s="814"/>
      <c r="N65" s="149" t="e">
        <f>IF(COUNTIF(#REF!,"○")&gt;0,"○","－")</f>
        <v>#REF!</v>
      </c>
      <c r="O65" s="149" t="e">
        <f>IF(N65="－","－",IF(【選択肢】!P12&gt;0,"○","×"))</f>
        <v>#REF!</v>
      </c>
      <c r="P65" s="661"/>
      <c r="Q65" s="662"/>
      <c r="R65" s="662"/>
      <c r="S65" s="662"/>
      <c r="T65" s="662"/>
      <c r="U65" s="663"/>
      <c r="W65" s="10"/>
    </row>
    <row r="66" spans="1:23" s="5" customFormat="1" ht="24" customHeight="1">
      <c r="A66" s="10"/>
      <c r="B66" s="885"/>
      <c r="C66" s="764"/>
      <c r="D66" s="826"/>
      <c r="E66" s="827"/>
      <c r="F66" s="706" t="s">
        <v>463</v>
      </c>
      <c r="G66" s="706"/>
      <c r="H66" s="706"/>
      <c r="I66" s="706"/>
      <c r="J66" s="706"/>
      <c r="K66" s="706"/>
      <c r="L66" s="706"/>
      <c r="M66" s="814"/>
      <c r="N66" s="149" t="e">
        <f>IF(COUNTIF(#REF!,"○")&gt;0,"○","－")</f>
        <v>#REF!</v>
      </c>
      <c r="O66" s="149" t="e">
        <f>IF(N66="－","－",IF(【選択肢】!P13&gt;0,"○","×"))</f>
        <v>#REF!</v>
      </c>
      <c r="P66" s="661"/>
      <c r="Q66" s="662"/>
      <c r="R66" s="662"/>
      <c r="S66" s="662"/>
      <c r="T66" s="662"/>
      <c r="U66" s="663"/>
      <c r="W66" s="10"/>
    </row>
    <row r="67" spans="1:23" s="5" customFormat="1" ht="24" customHeight="1">
      <c r="A67" s="10"/>
      <c r="B67" s="885"/>
      <c r="C67" s="764"/>
      <c r="D67" s="826"/>
      <c r="E67" s="827"/>
      <c r="F67" s="706" t="s">
        <v>464</v>
      </c>
      <c r="G67" s="706"/>
      <c r="H67" s="706"/>
      <c r="I67" s="706"/>
      <c r="J67" s="706"/>
      <c r="K67" s="706"/>
      <c r="L67" s="706"/>
      <c r="M67" s="814"/>
      <c r="N67" s="478" t="s">
        <v>35</v>
      </c>
      <c r="O67" s="183" t="str">
        <f>IF(N67="－","－",IF(【選択肢】!P14&gt;0,"○","×"))</f>
        <v>×</v>
      </c>
      <c r="P67" s="661"/>
      <c r="Q67" s="662"/>
      <c r="R67" s="662"/>
      <c r="S67" s="662"/>
      <c r="T67" s="662"/>
      <c r="U67" s="663"/>
      <c r="W67" s="10"/>
    </row>
    <row r="68" spans="1:23" s="5" customFormat="1" ht="24" customHeight="1">
      <c r="A68" s="10"/>
      <c r="B68" s="885"/>
      <c r="C68" s="764"/>
      <c r="D68" s="826" t="s">
        <v>16</v>
      </c>
      <c r="E68" s="827"/>
      <c r="F68" s="706" t="s">
        <v>465</v>
      </c>
      <c r="G68" s="706"/>
      <c r="H68" s="706"/>
      <c r="I68" s="706"/>
      <c r="J68" s="706"/>
      <c r="K68" s="706"/>
      <c r="L68" s="706"/>
      <c r="M68" s="814"/>
      <c r="N68" s="149" t="e">
        <f>IF(COUNTIF(#REF!,"○")&gt;0,"○","－")</f>
        <v>#REF!</v>
      </c>
      <c r="O68" s="183" t="e">
        <f>IF(N68="－","－",IF(【選択肢】!P15&gt;0,"○","×"))</f>
        <v>#REF!</v>
      </c>
      <c r="P68" s="661"/>
      <c r="Q68" s="662"/>
      <c r="R68" s="662"/>
      <c r="S68" s="662"/>
      <c r="T68" s="662"/>
      <c r="U68" s="663"/>
      <c r="W68" s="10"/>
    </row>
    <row r="69" spans="1:23" s="5" customFormat="1" ht="24" customHeight="1">
      <c r="A69" s="10"/>
      <c r="B69" s="885"/>
      <c r="C69" s="764"/>
      <c r="D69" s="826"/>
      <c r="E69" s="827"/>
      <c r="F69" s="706" t="s">
        <v>466</v>
      </c>
      <c r="G69" s="706"/>
      <c r="H69" s="706"/>
      <c r="I69" s="706"/>
      <c r="J69" s="706"/>
      <c r="K69" s="706"/>
      <c r="L69" s="706"/>
      <c r="M69" s="814"/>
      <c r="N69" s="478" t="s">
        <v>35</v>
      </c>
      <c r="O69" s="183" t="str">
        <f>IF(N69="－","－",IF(【選択肢】!P16&gt;0,"○","×"))</f>
        <v>×</v>
      </c>
      <c r="P69" s="661"/>
      <c r="Q69" s="662"/>
      <c r="R69" s="662"/>
      <c r="S69" s="662"/>
      <c r="T69" s="662"/>
      <c r="U69" s="663"/>
      <c r="W69" s="10"/>
    </row>
    <row r="70" spans="1:23" s="5" customFormat="1" ht="24" customHeight="1">
      <c r="B70" s="885"/>
      <c r="C70" s="764"/>
      <c r="D70" s="826"/>
      <c r="E70" s="827"/>
      <c r="F70" s="706" t="s">
        <v>467</v>
      </c>
      <c r="G70" s="706"/>
      <c r="H70" s="706"/>
      <c r="I70" s="706"/>
      <c r="J70" s="706"/>
      <c r="K70" s="706"/>
      <c r="L70" s="706"/>
      <c r="M70" s="814"/>
      <c r="N70" s="478" t="s">
        <v>35</v>
      </c>
      <c r="O70" s="183" t="str">
        <f>IF(N70="－","－",IF(【選択肢】!P17&gt;0,"○","×"))</f>
        <v>×</v>
      </c>
      <c r="P70" s="661"/>
      <c r="Q70" s="662"/>
      <c r="R70" s="662"/>
      <c r="S70" s="662"/>
      <c r="T70" s="662"/>
      <c r="U70" s="663"/>
      <c r="W70" s="10"/>
    </row>
    <row r="71" spans="1:23" s="5" customFormat="1" ht="24" customHeight="1">
      <c r="B71" s="885"/>
      <c r="C71" s="764"/>
      <c r="D71" s="826" t="s">
        <v>17</v>
      </c>
      <c r="E71" s="827"/>
      <c r="F71" s="706" t="s">
        <v>468</v>
      </c>
      <c r="G71" s="706"/>
      <c r="H71" s="706"/>
      <c r="I71" s="706"/>
      <c r="J71" s="706"/>
      <c r="K71" s="706"/>
      <c r="L71" s="706"/>
      <c r="M71" s="814"/>
      <c r="N71" s="183" t="e">
        <f>IF(COUNTIF(#REF!,"○")&gt;0,"○","－")</f>
        <v>#REF!</v>
      </c>
      <c r="O71" s="183" t="e">
        <f>IF(N71="－","－",IF(【選択肢】!P18&gt;0,"○","×"))</f>
        <v>#REF!</v>
      </c>
      <c r="P71" s="661"/>
      <c r="Q71" s="662"/>
      <c r="R71" s="662"/>
      <c r="S71" s="662"/>
      <c r="T71" s="662"/>
      <c r="U71" s="663"/>
      <c r="W71" s="10"/>
    </row>
    <row r="72" spans="1:23" s="5" customFormat="1" ht="24" customHeight="1">
      <c r="B72" s="885"/>
      <c r="C72" s="764"/>
      <c r="D72" s="826"/>
      <c r="E72" s="827"/>
      <c r="F72" s="706" t="s">
        <v>469</v>
      </c>
      <c r="G72" s="706"/>
      <c r="H72" s="706"/>
      <c r="I72" s="706"/>
      <c r="J72" s="706"/>
      <c r="K72" s="706"/>
      <c r="L72" s="706"/>
      <c r="M72" s="814"/>
      <c r="N72" s="478" t="s">
        <v>35</v>
      </c>
      <c r="O72" s="183" t="str">
        <f>IF(N72="－","－",IF(【選択肢】!P19&gt;0,"○","×"))</f>
        <v>×</v>
      </c>
      <c r="P72" s="661"/>
      <c r="Q72" s="662"/>
      <c r="R72" s="662"/>
      <c r="S72" s="662"/>
      <c r="T72" s="662"/>
      <c r="U72" s="663"/>
      <c r="W72" s="10"/>
    </row>
    <row r="73" spans="1:23" s="5" customFormat="1" ht="24" customHeight="1">
      <c r="B73" s="885"/>
      <c r="C73" s="764"/>
      <c r="D73" s="826"/>
      <c r="E73" s="827"/>
      <c r="F73" s="706" t="s">
        <v>470</v>
      </c>
      <c r="G73" s="706"/>
      <c r="H73" s="706"/>
      <c r="I73" s="706"/>
      <c r="J73" s="706"/>
      <c r="K73" s="706"/>
      <c r="L73" s="706"/>
      <c r="M73" s="814"/>
      <c r="N73" s="478" t="s">
        <v>35</v>
      </c>
      <c r="O73" s="183" t="str">
        <f>IF(N73="－","－",IF(【選択肢】!P20&gt;0,"○","×"))</f>
        <v>×</v>
      </c>
      <c r="P73" s="661"/>
      <c r="Q73" s="662"/>
      <c r="R73" s="662"/>
      <c r="S73" s="662"/>
      <c r="T73" s="662"/>
      <c r="U73" s="663"/>
      <c r="W73" s="10"/>
    </row>
    <row r="74" spans="1:23" s="5" customFormat="1" ht="24" customHeight="1">
      <c r="A74" s="10"/>
      <c r="B74" s="885"/>
      <c r="C74" s="764"/>
      <c r="D74" s="724" t="s">
        <v>23</v>
      </c>
      <c r="E74" s="828"/>
      <c r="F74" s="823" t="s">
        <v>471</v>
      </c>
      <c r="G74" s="824"/>
      <c r="H74" s="824"/>
      <c r="I74" s="824"/>
      <c r="J74" s="824"/>
      <c r="K74" s="824"/>
      <c r="L74" s="824"/>
      <c r="M74" s="825"/>
      <c r="N74" s="149" t="s">
        <v>20</v>
      </c>
      <c r="O74" s="183" t="str">
        <f>IF(N74="－","－",IF(【選択肢】!P21&gt;0,"○","×"))</f>
        <v>×</v>
      </c>
      <c r="P74" s="661"/>
      <c r="Q74" s="662"/>
      <c r="R74" s="662"/>
      <c r="S74" s="662"/>
      <c r="T74" s="662"/>
      <c r="U74" s="663"/>
      <c r="W74" s="10"/>
    </row>
    <row r="75" spans="1:23" s="5" customFormat="1" ht="16.5" customHeight="1">
      <c r="A75" s="10"/>
      <c r="B75" s="166"/>
      <c r="C75" s="166"/>
      <c r="D75" s="166"/>
      <c r="E75" s="166"/>
      <c r="F75" s="167"/>
      <c r="G75" s="167"/>
      <c r="H75" s="167"/>
      <c r="I75" s="167"/>
      <c r="J75" s="167"/>
      <c r="K75" s="167"/>
      <c r="L75" s="167"/>
      <c r="M75" s="167"/>
      <c r="N75" s="168"/>
      <c r="O75" s="168"/>
      <c r="P75" s="165"/>
      <c r="Q75" s="165"/>
      <c r="R75" s="165"/>
      <c r="S75" s="165"/>
      <c r="T75" s="165"/>
      <c r="U75" s="165"/>
      <c r="W75" s="10"/>
    </row>
    <row r="76" spans="1:23" s="5" customFormat="1" ht="17.25" customHeight="1">
      <c r="A76" s="10"/>
      <c r="B76" s="857" t="s">
        <v>13</v>
      </c>
      <c r="C76" s="857"/>
      <c r="D76" s="857" t="s">
        <v>26</v>
      </c>
      <c r="E76" s="857"/>
      <c r="F76" s="857"/>
      <c r="G76" s="857"/>
      <c r="H76" s="857"/>
      <c r="I76" s="857"/>
      <c r="J76" s="857"/>
      <c r="K76" s="857"/>
      <c r="L76" s="857"/>
      <c r="M76" s="857"/>
      <c r="N76" s="857" t="s">
        <v>14</v>
      </c>
      <c r="O76" s="857" t="s">
        <v>37</v>
      </c>
      <c r="P76" s="179"/>
      <c r="Q76" s="859" t="s">
        <v>407</v>
      </c>
      <c r="R76" s="859"/>
      <c r="S76" s="859"/>
      <c r="T76" s="859"/>
      <c r="U76" s="860"/>
      <c r="W76" s="10"/>
    </row>
    <row r="77" spans="1:23" s="5" customFormat="1" ht="17.25" customHeight="1">
      <c r="A77" s="10"/>
      <c r="B77" s="858"/>
      <c r="C77" s="858"/>
      <c r="D77" s="858"/>
      <c r="E77" s="858"/>
      <c r="F77" s="858"/>
      <c r="G77" s="858"/>
      <c r="H77" s="858"/>
      <c r="I77" s="858"/>
      <c r="J77" s="858"/>
      <c r="K77" s="858"/>
      <c r="L77" s="858"/>
      <c r="M77" s="858"/>
      <c r="N77" s="858"/>
      <c r="O77" s="858"/>
      <c r="P77" s="181" t="s">
        <v>406</v>
      </c>
      <c r="Q77" s="861"/>
      <c r="R77" s="861"/>
      <c r="S77" s="861"/>
      <c r="T77" s="861"/>
      <c r="U77" s="862"/>
      <c r="W77" s="10"/>
    </row>
    <row r="78" spans="1:23" s="14" customFormat="1" ht="25.5" customHeight="1">
      <c r="A78" s="70"/>
      <c r="B78" s="699" t="s">
        <v>18</v>
      </c>
      <c r="C78" s="700"/>
      <c r="D78" s="806" t="s">
        <v>472</v>
      </c>
      <c r="E78" s="807"/>
      <c r="F78" s="807"/>
      <c r="G78" s="807"/>
      <c r="H78" s="807"/>
      <c r="I78" s="807"/>
      <c r="J78" s="807"/>
      <c r="K78" s="807"/>
      <c r="L78" s="807"/>
      <c r="M78" s="808"/>
      <c r="N78" s="178" t="e">
        <f>IF(#REF!="○","○","－")</f>
        <v>#REF!</v>
      </c>
      <c r="O78" s="174" t="e">
        <f>IF(N78="－","－",IF(【選択肢】!P22&gt;0,"○","×"))</f>
        <v>#REF!</v>
      </c>
      <c r="P78" s="524"/>
      <c r="Q78" s="821"/>
      <c r="R78" s="821"/>
      <c r="S78" s="821"/>
      <c r="T78" s="821"/>
      <c r="U78" s="822"/>
      <c r="W78" s="15"/>
    </row>
    <row r="79" spans="1:23" s="14" customFormat="1" ht="25.5" customHeight="1">
      <c r="A79" s="70"/>
      <c r="B79" s="699"/>
      <c r="C79" s="700"/>
      <c r="D79" s="703" t="s">
        <v>473</v>
      </c>
      <c r="E79" s="704"/>
      <c r="F79" s="704"/>
      <c r="G79" s="704"/>
      <c r="H79" s="704"/>
      <c r="I79" s="704"/>
      <c r="J79" s="704"/>
      <c r="K79" s="704"/>
      <c r="L79" s="704"/>
      <c r="M79" s="705"/>
      <c r="N79" s="150" t="e">
        <f>IF(#REF!="○","○","－")</f>
        <v>#REF!</v>
      </c>
      <c r="O79" s="404" t="e">
        <f>IF(N79="－","－",IF(【選択肢】!P23&gt;0,"○","×"))</f>
        <v>#REF!</v>
      </c>
      <c r="P79" s="525"/>
      <c r="Q79" s="821"/>
      <c r="R79" s="821"/>
      <c r="S79" s="821"/>
      <c r="T79" s="821"/>
      <c r="U79" s="822"/>
      <c r="W79" s="15"/>
    </row>
    <row r="80" spans="1:23" s="14" customFormat="1" ht="25.5" customHeight="1">
      <c r="A80" s="70"/>
      <c r="B80" s="699"/>
      <c r="C80" s="700"/>
      <c r="D80" s="703" t="s">
        <v>474</v>
      </c>
      <c r="E80" s="704"/>
      <c r="F80" s="704"/>
      <c r="G80" s="704"/>
      <c r="H80" s="704"/>
      <c r="I80" s="704"/>
      <c r="J80" s="704"/>
      <c r="K80" s="704"/>
      <c r="L80" s="704"/>
      <c r="M80" s="705"/>
      <c r="N80" s="150" t="e">
        <f>IF(#REF!="○","○","－")</f>
        <v>#REF!</v>
      </c>
      <c r="O80" s="404" t="e">
        <f>IF(N80="－","－",IF(【選択肢】!P24&gt;0,"○","×"))</f>
        <v>#REF!</v>
      </c>
      <c r="P80" s="525"/>
      <c r="Q80" s="821"/>
      <c r="R80" s="821"/>
      <c r="S80" s="821"/>
      <c r="T80" s="821"/>
      <c r="U80" s="822"/>
      <c r="W80" s="15"/>
    </row>
    <row r="81" spans="1:23" s="14" customFormat="1" ht="25.5" customHeight="1">
      <c r="A81" s="70"/>
      <c r="B81" s="699"/>
      <c r="C81" s="700"/>
      <c r="D81" s="703" t="s">
        <v>496</v>
      </c>
      <c r="E81" s="704"/>
      <c r="F81" s="704"/>
      <c r="G81" s="704"/>
      <c r="H81" s="704"/>
      <c r="I81" s="704"/>
      <c r="J81" s="704"/>
      <c r="K81" s="704"/>
      <c r="L81" s="704"/>
      <c r="M81" s="705"/>
      <c r="N81" s="150" t="e">
        <f>IF(#REF!="○","○","－")</f>
        <v>#REF!</v>
      </c>
      <c r="O81" s="404" t="e">
        <f>IF(N81="－","－",IF(【選択肢】!P25&gt;0,"○","×"))</f>
        <v>#REF!</v>
      </c>
      <c r="P81" s="525"/>
      <c r="Q81" s="821"/>
      <c r="R81" s="821"/>
      <c r="S81" s="821"/>
      <c r="T81" s="821"/>
      <c r="U81" s="822"/>
      <c r="W81" s="15"/>
    </row>
    <row r="82" spans="1:23" s="5" customFormat="1" ht="25.5" customHeight="1">
      <c r="B82" s="699"/>
      <c r="C82" s="700"/>
      <c r="D82" s="703" t="s">
        <v>475</v>
      </c>
      <c r="E82" s="704"/>
      <c r="F82" s="704"/>
      <c r="G82" s="704"/>
      <c r="H82" s="704"/>
      <c r="I82" s="704"/>
      <c r="J82" s="704"/>
      <c r="K82" s="704"/>
      <c r="L82" s="704"/>
      <c r="M82" s="705"/>
      <c r="N82" s="150" t="e">
        <f>IF(#REF!="○","○","－")</f>
        <v>#REF!</v>
      </c>
      <c r="O82" s="404" t="e">
        <f>IF(N82="－","－",IF(【選択肢】!P26&gt;0,"○","×"))</f>
        <v>#REF!</v>
      </c>
      <c r="P82" s="525"/>
      <c r="Q82" s="821"/>
      <c r="R82" s="821"/>
      <c r="S82" s="821"/>
      <c r="T82" s="821"/>
      <c r="U82" s="822"/>
      <c r="W82" s="10"/>
    </row>
    <row r="83" spans="1:23" ht="25.5" customHeight="1">
      <c r="A83" s="72"/>
      <c r="B83" s="699"/>
      <c r="C83" s="700"/>
      <c r="D83" s="703" t="s">
        <v>518</v>
      </c>
      <c r="E83" s="704"/>
      <c r="F83" s="704"/>
      <c r="G83" s="704"/>
      <c r="H83" s="704"/>
      <c r="I83" s="704"/>
      <c r="J83" s="704"/>
      <c r="K83" s="704"/>
      <c r="L83" s="704"/>
      <c r="M83" s="705"/>
      <c r="N83" s="150" t="e">
        <f>IF(#REF!="○","○","－")</f>
        <v>#REF!</v>
      </c>
      <c r="O83" s="404" t="e">
        <f>IF(N83="－","－",IF(【選択肢】!P27&gt;0,"○","×"))</f>
        <v>#REF!</v>
      </c>
      <c r="P83" s="525"/>
      <c r="Q83" s="821"/>
      <c r="R83" s="821"/>
      <c r="S83" s="821"/>
      <c r="T83" s="821"/>
      <c r="U83" s="822"/>
    </row>
    <row r="84" spans="1:23" ht="25.5" customHeight="1">
      <c r="B84" s="701"/>
      <c r="C84" s="702"/>
      <c r="D84" s="803" t="s">
        <v>476</v>
      </c>
      <c r="E84" s="804"/>
      <c r="F84" s="805"/>
      <c r="G84" s="800" t="e">
        <f>#REF!</f>
        <v>#REF!</v>
      </c>
      <c r="H84" s="801"/>
      <c r="I84" s="801"/>
      <c r="J84" s="801"/>
      <c r="K84" s="801"/>
      <c r="L84" s="801"/>
      <c r="M84" s="802"/>
      <c r="N84" s="150" t="e">
        <f>IF(#REF!="○","○","－")</f>
        <v>#REF!</v>
      </c>
      <c r="O84" s="404" t="e">
        <f>IF(N84="－","－",IF(【選択肢】!P28&gt;0,"○","×"))</f>
        <v>#REF!</v>
      </c>
      <c r="P84" s="525"/>
      <c r="Q84" s="821"/>
      <c r="R84" s="821"/>
      <c r="S84" s="821"/>
      <c r="T84" s="821"/>
      <c r="U84" s="822"/>
    </row>
    <row r="85" spans="1:23" s="17" customFormat="1" ht="30" customHeight="1">
      <c r="A85" s="7" t="s">
        <v>322</v>
      </c>
      <c r="B85" s="39"/>
      <c r="C85" s="39"/>
      <c r="D85" s="39"/>
      <c r="E85" s="39"/>
      <c r="F85" s="39"/>
      <c r="G85" s="39"/>
      <c r="H85" s="39"/>
      <c r="I85" s="39"/>
      <c r="J85" s="39"/>
      <c r="K85" s="39"/>
      <c r="L85" s="39"/>
      <c r="M85" s="39"/>
      <c r="N85" s="39"/>
      <c r="O85" s="39"/>
      <c r="P85" s="39"/>
      <c r="Q85" s="39"/>
      <c r="R85" s="39"/>
      <c r="S85" s="39"/>
    </row>
    <row r="86" spans="1:23" s="43" customFormat="1" ht="16.5" customHeight="1">
      <c r="B86" s="71" t="s">
        <v>489</v>
      </c>
      <c r="C86" s="71"/>
      <c r="D86" s="71"/>
      <c r="E86" s="71"/>
      <c r="F86" s="71"/>
      <c r="G86" s="71"/>
      <c r="H86" s="71"/>
      <c r="I86" s="71"/>
      <c r="J86" s="71"/>
      <c r="K86" s="71"/>
      <c r="L86" s="71"/>
      <c r="M86" s="71"/>
      <c r="N86" s="71"/>
      <c r="O86" s="71"/>
      <c r="P86" s="71"/>
      <c r="Q86" s="71"/>
      <c r="R86" s="71"/>
      <c r="S86" s="71"/>
      <c r="T86" s="71"/>
      <c r="U86" s="71"/>
    </row>
    <row r="87" spans="1:23" s="26" customFormat="1" ht="36" customHeight="1">
      <c r="B87" s="760" t="s">
        <v>13</v>
      </c>
      <c r="C87" s="760"/>
      <c r="D87" s="760"/>
      <c r="E87" s="733" t="s">
        <v>26</v>
      </c>
      <c r="F87" s="734"/>
      <c r="G87" s="734"/>
      <c r="H87" s="734"/>
      <c r="I87" s="734"/>
      <c r="J87" s="734"/>
      <c r="K87" s="734"/>
      <c r="L87" s="734"/>
      <c r="M87" s="735"/>
      <c r="N87" s="139" t="s">
        <v>14</v>
      </c>
      <c r="O87" s="139" t="s">
        <v>37</v>
      </c>
      <c r="P87" s="714" t="s">
        <v>51</v>
      </c>
      <c r="Q87" s="715"/>
      <c r="R87" s="715"/>
      <c r="S87" s="715"/>
      <c r="T87" s="715"/>
      <c r="U87" s="716"/>
    </row>
    <row r="88" spans="1:23" s="26" customFormat="1" ht="24.75" customHeight="1">
      <c r="B88" s="763" t="s">
        <v>39</v>
      </c>
      <c r="C88" s="765" t="s">
        <v>442</v>
      </c>
      <c r="D88" s="766"/>
      <c r="E88" s="809" t="s">
        <v>477</v>
      </c>
      <c r="F88" s="810"/>
      <c r="G88" s="810"/>
      <c r="H88" s="810"/>
      <c r="I88" s="810"/>
      <c r="J88" s="810"/>
      <c r="K88" s="810"/>
      <c r="L88" s="810"/>
      <c r="M88" s="811"/>
      <c r="N88" s="151" t="e">
        <f>IF(COUNTIF(#REF!,"○")&gt;0,"○","－")</f>
        <v>#REF!</v>
      </c>
      <c r="O88" s="149" t="e">
        <f>IF(N88="－","－",IF(【選択肢】!P29&gt;0,"○","×"))</f>
        <v>#REF!</v>
      </c>
      <c r="P88" s="661"/>
      <c r="Q88" s="662"/>
      <c r="R88" s="662"/>
      <c r="S88" s="662"/>
      <c r="T88" s="662"/>
      <c r="U88" s="663"/>
    </row>
    <row r="89" spans="1:23" s="26" customFormat="1" ht="24.75" customHeight="1">
      <c r="B89" s="840"/>
      <c r="C89" s="812"/>
      <c r="D89" s="813"/>
      <c r="E89" s="809" t="s">
        <v>478</v>
      </c>
      <c r="F89" s="810"/>
      <c r="G89" s="810"/>
      <c r="H89" s="810"/>
      <c r="I89" s="810"/>
      <c r="J89" s="810"/>
      <c r="K89" s="810"/>
      <c r="L89" s="810"/>
      <c r="M89" s="811"/>
      <c r="N89" s="149" t="e">
        <f>IF(COUNTIF(#REF!,"○")&gt;0,"○","－")</f>
        <v>#REF!</v>
      </c>
      <c r="O89" s="183" t="e">
        <f>IF(N89="－","－",IF(【選択肢】!P30&gt;0,"○","×"))</f>
        <v>#REF!</v>
      </c>
      <c r="P89" s="661"/>
      <c r="Q89" s="662"/>
      <c r="R89" s="662"/>
      <c r="S89" s="662"/>
      <c r="T89" s="662"/>
      <c r="U89" s="663"/>
    </row>
    <row r="90" spans="1:23" s="26" customFormat="1" ht="24.75" customHeight="1">
      <c r="B90" s="840"/>
      <c r="C90" s="812"/>
      <c r="D90" s="813"/>
      <c r="E90" s="809" t="s">
        <v>479</v>
      </c>
      <c r="F90" s="810"/>
      <c r="G90" s="810"/>
      <c r="H90" s="810"/>
      <c r="I90" s="810"/>
      <c r="J90" s="810"/>
      <c r="K90" s="810"/>
      <c r="L90" s="810"/>
      <c r="M90" s="811"/>
      <c r="N90" s="149" t="e">
        <f>IF(COUNTIF(#REF!,"○")&gt;0,"○","－")</f>
        <v>#REF!</v>
      </c>
      <c r="O90" s="183" t="e">
        <f>IF(N90="－","－",IF(【選択肢】!P31&gt;0,"○","×"))</f>
        <v>#REF!</v>
      </c>
      <c r="P90" s="661"/>
      <c r="Q90" s="662"/>
      <c r="R90" s="662"/>
      <c r="S90" s="662"/>
      <c r="T90" s="662"/>
      <c r="U90" s="663"/>
    </row>
    <row r="91" spans="1:23" s="26" customFormat="1" ht="24.75" customHeight="1">
      <c r="B91" s="840"/>
      <c r="C91" s="812"/>
      <c r="D91" s="813"/>
      <c r="E91" s="809" t="s">
        <v>480</v>
      </c>
      <c r="F91" s="810"/>
      <c r="G91" s="810"/>
      <c r="H91" s="810"/>
      <c r="I91" s="810"/>
      <c r="J91" s="810"/>
      <c r="K91" s="810"/>
      <c r="L91" s="810"/>
      <c r="M91" s="811"/>
      <c r="N91" s="159" t="e">
        <f>IF(COUNTIF(#REF!,"○")&gt;0,"○","－")</f>
        <v>#REF!</v>
      </c>
      <c r="O91" s="183" t="e">
        <f>IF(N91="－","－",IF(【選択肢】!P32&gt;0,"○","×"))</f>
        <v>#REF!</v>
      </c>
      <c r="P91" s="661"/>
      <c r="Q91" s="662"/>
      <c r="R91" s="662"/>
      <c r="S91" s="662"/>
      <c r="T91" s="662"/>
      <c r="U91" s="663"/>
    </row>
    <row r="92" spans="1:23" s="26" customFormat="1" ht="18.75" customHeight="1">
      <c r="B92" s="840"/>
      <c r="C92" s="812"/>
      <c r="D92" s="813"/>
      <c r="E92" s="815" t="s">
        <v>481</v>
      </c>
      <c r="F92" s="816"/>
      <c r="G92" s="816"/>
      <c r="H92" s="816"/>
      <c r="I92" s="816"/>
      <c r="J92" s="816"/>
      <c r="K92" s="816"/>
      <c r="L92" s="816"/>
      <c r="M92" s="817"/>
      <c r="N92" s="722" t="e">
        <f>IF(COUNTIF(#REF!,"○")&gt;0,"○","－")</f>
        <v>#REF!</v>
      </c>
      <c r="O92" s="722" t="e">
        <f>IF(N92="－","－",IF(【選択肢】!P33&gt;0,"○","×"))</f>
        <v>#REF!</v>
      </c>
      <c r="P92" s="175" t="s">
        <v>408</v>
      </c>
      <c r="Q92" s="682"/>
      <c r="R92" s="683"/>
      <c r="S92" s="683"/>
      <c r="T92" s="683"/>
      <c r="U92" s="684"/>
    </row>
    <row r="93" spans="1:23" s="26" customFormat="1" ht="26.25" customHeight="1">
      <c r="B93" s="840"/>
      <c r="C93" s="812"/>
      <c r="D93" s="813"/>
      <c r="E93" s="818"/>
      <c r="F93" s="819"/>
      <c r="G93" s="819"/>
      <c r="H93" s="819"/>
      <c r="I93" s="819"/>
      <c r="J93" s="819"/>
      <c r="K93" s="819"/>
      <c r="L93" s="819"/>
      <c r="M93" s="820"/>
      <c r="N93" s="723"/>
      <c r="O93" s="723"/>
      <c r="P93" s="526"/>
      <c r="Q93" s="685"/>
      <c r="R93" s="686"/>
      <c r="S93" s="686"/>
      <c r="T93" s="686"/>
      <c r="U93" s="687"/>
    </row>
    <row r="94" spans="1:23" s="26" customFormat="1" ht="18.75" customHeight="1">
      <c r="B94" s="840"/>
      <c r="C94" s="765" t="s">
        <v>412</v>
      </c>
      <c r="D94" s="766"/>
      <c r="E94" s="815" t="s">
        <v>482</v>
      </c>
      <c r="F94" s="816"/>
      <c r="G94" s="816"/>
      <c r="H94" s="816"/>
      <c r="I94" s="816"/>
      <c r="J94" s="816"/>
      <c r="K94" s="816"/>
      <c r="L94" s="816"/>
      <c r="M94" s="817"/>
      <c r="N94" s="758" t="s">
        <v>35</v>
      </c>
      <c r="O94" s="722" t="str">
        <f>IF(N94="－","－",IF(【選択肢】!P34&gt;0,"○","×"))</f>
        <v>×</v>
      </c>
      <c r="P94" s="180" t="s">
        <v>408</v>
      </c>
      <c r="Q94" s="682"/>
      <c r="R94" s="683"/>
      <c r="S94" s="683"/>
      <c r="T94" s="683"/>
      <c r="U94" s="684"/>
    </row>
    <row r="95" spans="1:23" s="26" customFormat="1" ht="26.25" customHeight="1">
      <c r="B95" s="840"/>
      <c r="C95" s="767"/>
      <c r="D95" s="768"/>
      <c r="E95" s="818"/>
      <c r="F95" s="819"/>
      <c r="G95" s="819"/>
      <c r="H95" s="819"/>
      <c r="I95" s="819"/>
      <c r="J95" s="819"/>
      <c r="K95" s="819"/>
      <c r="L95" s="819"/>
      <c r="M95" s="820"/>
      <c r="N95" s="759"/>
      <c r="O95" s="723"/>
      <c r="P95" s="523"/>
      <c r="Q95" s="685"/>
      <c r="R95" s="686"/>
      <c r="S95" s="686"/>
      <c r="T95" s="686"/>
      <c r="U95" s="687"/>
    </row>
    <row r="96" spans="1:23" s="26" customFormat="1" ht="35.25" customHeight="1">
      <c r="B96" s="840"/>
      <c r="C96" s="664" t="s">
        <v>25</v>
      </c>
      <c r="D96" s="665"/>
      <c r="E96" s="809" t="s">
        <v>483</v>
      </c>
      <c r="F96" s="810"/>
      <c r="G96" s="810"/>
      <c r="H96" s="810"/>
      <c r="I96" s="810"/>
      <c r="J96" s="810"/>
      <c r="K96" s="810"/>
      <c r="L96" s="810"/>
      <c r="M96" s="811"/>
      <c r="N96" s="478" t="s">
        <v>35</v>
      </c>
      <c r="O96" s="149" t="str">
        <f>IF(N96="－","－",IF(【選択肢】!P35&gt;0,"○","×"))</f>
        <v>×</v>
      </c>
      <c r="P96" s="661"/>
      <c r="Q96" s="662"/>
      <c r="R96" s="662"/>
      <c r="S96" s="662"/>
      <c r="T96" s="662"/>
      <c r="U96" s="663"/>
    </row>
    <row r="97" spans="1:25" s="26" customFormat="1" ht="35.25" customHeight="1">
      <c r="B97" s="840"/>
      <c r="C97" s="666"/>
      <c r="D97" s="667"/>
      <c r="E97" s="809" t="s">
        <v>484</v>
      </c>
      <c r="F97" s="810"/>
      <c r="G97" s="810"/>
      <c r="H97" s="810"/>
      <c r="I97" s="810"/>
      <c r="J97" s="810"/>
      <c r="K97" s="810"/>
      <c r="L97" s="810"/>
      <c r="M97" s="811"/>
      <c r="N97" s="478" t="s">
        <v>35</v>
      </c>
      <c r="O97" s="183" t="str">
        <f>IF(N97="－","－",IF(【選択肢】!P36&gt;0,"○","×"))</f>
        <v>×</v>
      </c>
      <c r="P97" s="661"/>
      <c r="Q97" s="662"/>
      <c r="R97" s="662"/>
      <c r="S97" s="662"/>
      <c r="T97" s="662"/>
      <c r="U97" s="663"/>
    </row>
    <row r="98" spans="1:25" s="26" customFormat="1" ht="35.25" customHeight="1">
      <c r="B98" s="840"/>
      <c r="C98" s="666"/>
      <c r="D98" s="667"/>
      <c r="E98" s="809" t="s">
        <v>485</v>
      </c>
      <c r="F98" s="810"/>
      <c r="G98" s="810"/>
      <c r="H98" s="810"/>
      <c r="I98" s="810"/>
      <c r="J98" s="810"/>
      <c r="K98" s="810"/>
      <c r="L98" s="810"/>
      <c r="M98" s="811"/>
      <c r="N98" s="478" t="s">
        <v>35</v>
      </c>
      <c r="O98" s="183" t="str">
        <f>IF(N98="－","－",IF(【選択肢】!P37&gt;0,"○","×"))</f>
        <v>×</v>
      </c>
      <c r="P98" s="661"/>
      <c r="Q98" s="662"/>
      <c r="R98" s="662"/>
      <c r="S98" s="662"/>
      <c r="T98" s="662"/>
      <c r="U98" s="663"/>
    </row>
    <row r="99" spans="1:25" s="26" customFormat="1" ht="35.25" customHeight="1">
      <c r="B99" s="840"/>
      <c r="C99" s="668"/>
      <c r="D99" s="669"/>
      <c r="E99" s="809" t="s">
        <v>486</v>
      </c>
      <c r="F99" s="810"/>
      <c r="G99" s="810"/>
      <c r="H99" s="810"/>
      <c r="I99" s="810"/>
      <c r="J99" s="810"/>
      <c r="K99" s="810"/>
      <c r="L99" s="810"/>
      <c r="M99" s="811"/>
      <c r="N99" s="478" t="s">
        <v>35</v>
      </c>
      <c r="O99" s="183" t="str">
        <f>IF(N99="－","－",IF(【選択肢】!P38&gt;0,"○","×"))</f>
        <v>×</v>
      </c>
      <c r="P99" s="661"/>
      <c r="Q99" s="662"/>
      <c r="R99" s="662"/>
      <c r="S99" s="662"/>
      <c r="T99" s="662"/>
      <c r="U99" s="663"/>
    </row>
    <row r="100" spans="1:25" s="26" customFormat="1" ht="26.25" customHeight="1">
      <c r="B100" s="761" t="s">
        <v>418</v>
      </c>
      <c r="C100" s="664" t="s">
        <v>427</v>
      </c>
      <c r="D100" s="665"/>
      <c r="E100" s="670" t="s">
        <v>423</v>
      </c>
      <c r="F100" s="671"/>
      <c r="G100" s="671"/>
      <c r="H100" s="671"/>
      <c r="I100" s="671"/>
      <c r="J100" s="671"/>
      <c r="K100" s="671"/>
      <c r="L100" s="671"/>
      <c r="M100" s="672"/>
      <c r="N100" s="182" t="e">
        <f>IF(COUNTIF(#REF!,"○")&gt;0,"○","－")</f>
        <v>#REF!</v>
      </c>
      <c r="O100" s="183" t="e">
        <f>IF(N100="－","－",IF(【選択肢】!P39&gt;0,"○","×"))</f>
        <v>#REF!</v>
      </c>
      <c r="P100" s="661"/>
      <c r="Q100" s="662"/>
      <c r="R100" s="662"/>
      <c r="S100" s="662"/>
      <c r="T100" s="662"/>
      <c r="U100" s="663"/>
    </row>
    <row r="101" spans="1:25" s="26" customFormat="1" ht="26.25" customHeight="1">
      <c r="B101" s="762"/>
      <c r="C101" s="666"/>
      <c r="D101" s="667"/>
      <c r="E101" s="670" t="s">
        <v>487</v>
      </c>
      <c r="F101" s="671"/>
      <c r="G101" s="671"/>
      <c r="H101" s="671"/>
      <c r="I101" s="671"/>
      <c r="J101" s="671"/>
      <c r="K101" s="671"/>
      <c r="L101" s="671"/>
      <c r="M101" s="672"/>
      <c r="N101" s="182" t="e">
        <f>IF(COUNTIF(#REF!,"○")&gt;0,"○","－")</f>
        <v>#REF!</v>
      </c>
      <c r="O101" s="183" t="e">
        <f>IF(N101="－","－",IF(【選択肢】!P40&gt;0,"○","×"))</f>
        <v>#REF!</v>
      </c>
      <c r="P101" s="661"/>
      <c r="Q101" s="662"/>
      <c r="R101" s="662"/>
      <c r="S101" s="662"/>
      <c r="T101" s="662"/>
      <c r="U101" s="663"/>
    </row>
    <row r="102" spans="1:25" s="26" customFormat="1" ht="26.25" customHeight="1">
      <c r="B102" s="762"/>
      <c r="C102" s="666"/>
      <c r="D102" s="667"/>
      <c r="E102" s="670" t="s">
        <v>424</v>
      </c>
      <c r="F102" s="671"/>
      <c r="G102" s="671"/>
      <c r="H102" s="671"/>
      <c r="I102" s="671"/>
      <c r="J102" s="671"/>
      <c r="K102" s="671"/>
      <c r="L102" s="671"/>
      <c r="M102" s="672"/>
      <c r="N102" s="182" t="e">
        <f>IF(COUNTIF(#REF!,"○")&gt;0,"○","－")</f>
        <v>#REF!</v>
      </c>
      <c r="O102" s="183" t="e">
        <f>IF(N102="－","－",IF(【選択肢】!P41&gt;0,"○","×"))</f>
        <v>#REF!</v>
      </c>
      <c r="P102" s="661"/>
      <c r="Q102" s="662"/>
      <c r="R102" s="662"/>
      <c r="S102" s="662"/>
      <c r="T102" s="662"/>
      <c r="U102" s="663"/>
    </row>
    <row r="103" spans="1:25" s="26" customFormat="1" ht="32.25" customHeight="1">
      <c r="B103" s="762"/>
      <c r="C103" s="666"/>
      <c r="D103" s="667"/>
      <c r="E103" s="670" t="s">
        <v>425</v>
      </c>
      <c r="F103" s="671"/>
      <c r="G103" s="671"/>
      <c r="H103" s="671"/>
      <c r="I103" s="671"/>
      <c r="J103" s="671"/>
      <c r="K103" s="671"/>
      <c r="L103" s="671"/>
      <c r="M103" s="672"/>
      <c r="N103" s="182" t="e">
        <f>IF(COUNTIF(#REF!,"○")&gt;0,"○","－")</f>
        <v>#REF!</v>
      </c>
      <c r="O103" s="183" t="e">
        <f>IF(N103="－","－",IF(【選択肢】!P42&gt;0,"○","×"))</f>
        <v>#REF!</v>
      </c>
      <c r="P103" s="661"/>
      <c r="Q103" s="662"/>
      <c r="R103" s="662"/>
      <c r="S103" s="662"/>
      <c r="T103" s="662"/>
      <c r="U103" s="663"/>
    </row>
    <row r="104" spans="1:25" s="26" customFormat="1" ht="26.25" customHeight="1">
      <c r="B104" s="762"/>
      <c r="C104" s="668"/>
      <c r="D104" s="669"/>
      <c r="E104" s="670" t="s">
        <v>426</v>
      </c>
      <c r="F104" s="671"/>
      <c r="G104" s="671"/>
      <c r="H104" s="671"/>
      <c r="I104" s="671"/>
      <c r="J104" s="671"/>
      <c r="K104" s="671"/>
      <c r="L104" s="671"/>
      <c r="M104" s="672"/>
      <c r="N104" s="182" t="e">
        <f>IF(COUNTIF(#REF!,"○")&gt;0,"○","－")</f>
        <v>#REF!</v>
      </c>
      <c r="O104" s="183" t="e">
        <f>IF(N104="－","－",IF(【選択肢】!P43&gt;0,"○","×"))</f>
        <v>#REF!</v>
      </c>
      <c r="P104" s="661"/>
      <c r="Q104" s="662"/>
      <c r="R104" s="662"/>
      <c r="S104" s="662"/>
      <c r="T104" s="662"/>
      <c r="U104" s="663"/>
    </row>
    <row r="105" spans="1:25" s="26" customFormat="1" ht="35.25" customHeight="1">
      <c r="B105" s="762"/>
      <c r="C105" s="664" t="s">
        <v>417</v>
      </c>
      <c r="D105" s="665"/>
      <c r="E105" s="650" t="e">
        <f>#REF!</f>
        <v>#REF!</v>
      </c>
      <c r="F105" s="651"/>
      <c r="G105" s="651"/>
      <c r="H105" s="651"/>
      <c r="I105" s="651"/>
      <c r="J105" s="651"/>
      <c r="K105" s="651"/>
      <c r="L105" s="651"/>
      <c r="M105" s="652"/>
      <c r="N105" s="183" t="e">
        <f>IF(E105&gt;0,"○","")</f>
        <v>#REF!</v>
      </c>
      <c r="O105" s="183" t="str">
        <f>IFERROR(IF(VLOOKUP(E105,【選択肢】!$O$6:$P$74,2,FALSE)&gt;0,"○","×"),"")</f>
        <v/>
      </c>
      <c r="P105" s="661"/>
      <c r="Q105" s="662"/>
      <c r="R105" s="662"/>
      <c r="S105" s="662"/>
      <c r="T105" s="662"/>
      <c r="U105" s="663"/>
    </row>
    <row r="106" spans="1:25" s="26" customFormat="1" ht="35.25" customHeight="1">
      <c r="B106" s="762"/>
      <c r="C106" s="666"/>
      <c r="D106" s="667"/>
      <c r="E106" s="650" t="e">
        <f>#REF!</f>
        <v>#REF!</v>
      </c>
      <c r="F106" s="651"/>
      <c r="G106" s="651"/>
      <c r="H106" s="651"/>
      <c r="I106" s="651"/>
      <c r="J106" s="651"/>
      <c r="K106" s="651"/>
      <c r="L106" s="651"/>
      <c r="M106" s="652"/>
      <c r="N106" s="183" t="e">
        <f>IF(E106&gt;0,"○","")</f>
        <v>#REF!</v>
      </c>
      <c r="O106" s="183" t="str">
        <f>IFERROR(IF(VLOOKUP(E106,【選択肢】!$O$6:$P$74,2,FALSE)&gt;0,"○","×"),"")</f>
        <v/>
      </c>
      <c r="P106" s="661"/>
      <c r="Q106" s="662"/>
      <c r="R106" s="662"/>
      <c r="S106" s="662"/>
      <c r="T106" s="662"/>
      <c r="U106" s="663"/>
    </row>
    <row r="107" spans="1:25" s="26" customFormat="1" ht="35.25" customHeight="1">
      <c r="B107" s="762"/>
      <c r="C107" s="666"/>
      <c r="D107" s="667"/>
      <c r="E107" s="650" t="e">
        <f>#REF!</f>
        <v>#REF!</v>
      </c>
      <c r="F107" s="651"/>
      <c r="G107" s="651"/>
      <c r="H107" s="651"/>
      <c r="I107" s="651"/>
      <c r="J107" s="651"/>
      <c r="K107" s="651"/>
      <c r="L107" s="651"/>
      <c r="M107" s="652"/>
      <c r="N107" s="183" t="e">
        <f>IF(E107&gt;0,"○","")</f>
        <v>#REF!</v>
      </c>
      <c r="O107" s="183" t="str">
        <f>IFERROR(IF(VLOOKUP(E107,【選択肢】!$O$6:$P$74,2,FALSE)&gt;0,"○","×"),"")</f>
        <v/>
      </c>
      <c r="P107" s="661"/>
      <c r="Q107" s="662"/>
      <c r="R107" s="662"/>
      <c r="S107" s="662"/>
      <c r="T107" s="662"/>
      <c r="U107" s="663"/>
    </row>
    <row r="108" spans="1:25" s="26" customFormat="1" ht="35.25" customHeight="1">
      <c r="B108" s="762"/>
      <c r="C108" s="666"/>
      <c r="D108" s="667"/>
      <c r="E108" s="650" t="e">
        <f>#REF!</f>
        <v>#REF!</v>
      </c>
      <c r="F108" s="651"/>
      <c r="G108" s="651"/>
      <c r="H108" s="651"/>
      <c r="I108" s="651"/>
      <c r="J108" s="651"/>
      <c r="K108" s="651"/>
      <c r="L108" s="651"/>
      <c r="M108" s="652"/>
      <c r="N108" s="183" t="e">
        <f>IF(E108&gt;0,"○","")</f>
        <v>#REF!</v>
      </c>
      <c r="O108" s="183" t="str">
        <f>IFERROR(IF(VLOOKUP(E108,【選択肢】!$O$6:$P$74,2,FALSE)&gt;0,"○","×"),"")</f>
        <v/>
      </c>
      <c r="P108" s="661"/>
      <c r="Q108" s="662"/>
      <c r="R108" s="662"/>
      <c r="S108" s="662"/>
      <c r="T108" s="662"/>
      <c r="U108" s="663"/>
    </row>
    <row r="109" spans="1:25" s="26" customFormat="1" ht="35.25" customHeight="1">
      <c r="B109" s="762"/>
      <c r="C109" s="666"/>
      <c r="D109" s="667"/>
      <c r="E109" s="650" t="e">
        <f>#REF!</f>
        <v>#REF!</v>
      </c>
      <c r="F109" s="651"/>
      <c r="G109" s="651"/>
      <c r="H109" s="651"/>
      <c r="I109" s="651"/>
      <c r="J109" s="651"/>
      <c r="K109" s="651"/>
      <c r="L109" s="651"/>
      <c r="M109" s="652"/>
      <c r="N109" s="183" t="e">
        <f>IF(E109&gt;0,"○","")</f>
        <v>#REF!</v>
      </c>
      <c r="O109" s="183" t="str">
        <f>IFERROR(IF(VLOOKUP(E109,【選択肢】!$O$6:$P$74,2,FALSE)&gt;0,"○","×"),"")</f>
        <v/>
      </c>
      <c r="P109" s="661"/>
      <c r="Q109" s="662"/>
      <c r="R109" s="662"/>
      <c r="S109" s="662"/>
      <c r="T109" s="662"/>
      <c r="U109" s="663"/>
      <c r="Y109" s="26" t="str">
        <f>IFERROR((VLOOKUP($E109,【選択肢】!$Q$44:$Q$55,2,FALSE)),"")</f>
        <v/>
      </c>
    </row>
    <row r="110" spans="1:25" s="26" customFormat="1" ht="21" customHeight="1">
      <c r="B110" s="762"/>
      <c r="C110" s="668"/>
      <c r="D110" s="669"/>
      <c r="E110" s="863" t="s">
        <v>488</v>
      </c>
      <c r="F110" s="864"/>
      <c r="G110" s="864"/>
      <c r="H110" s="864"/>
      <c r="I110" s="864"/>
      <c r="J110" s="864"/>
      <c r="K110" s="864"/>
      <c r="L110" s="864"/>
      <c r="M110" s="864"/>
      <c r="N110" s="864"/>
      <c r="O110" s="864"/>
      <c r="P110" s="864"/>
      <c r="Q110" s="864"/>
      <c r="R110" s="864"/>
      <c r="S110" s="864"/>
      <c r="T110" s="864"/>
      <c r="U110" s="865"/>
    </row>
    <row r="111" spans="1:25" s="26" customFormat="1" ht="26.25" customHeight="1">
      <c r="B111" s="763"/>
      <c r="C111" s="841" t="s">
        <v>415</v>
      </c>
      <c r="D111" s="841"/>
      <c r="E111" s="797" t="s">
        <v>747</v>
      </c>
      <c r="F111" s="798"/>
      <c r="G111" s="798"/>
      <c r="H111" s="798"/>
      <c r="I111" s="798"/>
      <c r="J111" s="798"/>
      <c r="K111" s="798"/>
      <c r="L111" s="798"/>
      <c r="M111" s="799"/>
      <c r="N111" s="149" t="e">
        <f>IF(COUNTIF(#REF!,"○")&gt;0,"○","－")</f>
        <v>#REF!</v>
      </c>
      <c r="O111" s="149" t="e">
        <f>IF(N111="－","－",IF(【選択肢】!P56&gt;0,"○","×"))</f>
        <v>#REF!</v>
      </c>
      <c r="P111" s="854"/>
      <c r="Q111" s="855"/>
      <c r="R111" s="855"/>
      <c r="S111" s="855"/>
      <c r="T111" s="855"/>
      <c r="U111" s="856"/>
    </row>
    <row r="112" spans="1:25" s="5" customFormat="1" ht="16.5" customHeight="1">
      <c r="A112" s="10"/>
      <c r="B112" s="169"/>
      <c r="C112" s="169"/>
      <c r="D112" s="169"/>
      <c r="E112" s="169"/>
      <c r="F112" s="170"/>
      <c r="G112" s="170"/>
      <c r="H112" s="170"/>
      <c r="I112" s="170"/>
      <c r="J112" s="170"/>
      <c r="K112" s="170"/>
      <c r="L112" s="170"/>
      <c r="M112" s="170"/>
      <c r="N112" s="171"/>
      <c r="O112" s="171"/>
      <c r="P112" s="54"/>
      <c r="Q112" s="54"/>
      <c r="R112" s="54"/>
      <c r="S112" s="54"/>
      <c r="T112" s="54"/>
      <c r="U112" s="54"/>
      <c r="W112" s="10"/>
    </row>
    <row r="113" spans="1:31" s="26" customFormat="1" ht="36" customHeight="1">
      <c r="B113" s="760" t="s">
        <v>13</v>
      </c>
      <c r="C113" s="760"/>
      <c r="D113" s="760"/>
      <c r="E113" s="733" t="s">
        <v>26</v>
      </c>
      <c r="F113" s="734"/>
      <c r="G113" s="734"/>
      <c r="H113" s="734"/>
      <c r="I113" s="734"/>
      <c r="J113" s="734"/>
      <c r="K113" s="734"/>
      <c r="L113" s="734"/>
      <c r="M113" s="735"/>
      <c r="N113" s="139" t="s">
        <v>14</v>
      </c>
      <c r="O113" s="139" t="s">
        <v>37</v>
      </c>
      <c r="P113" s="714" t="s">
        <v>51</v>
      </c>
      <c r="Q113" s="715"/>
      <c r="R113" s="715"/>
      <c r="S113" s="715"/>
      <c r="T113" s="715"/>
      <c r="U113" s="716"/>
    </row>
    <row r="114" spans="1:31" ht="26.25" customHeight="1">
      <c r="A114" s="26"/>
      <c r="B114" s="842" t="s">
        <v>79</v>
      </c>
      <c r="C114" s="843"/>
      <c r="D114" s="844"/>
      <c r="E114" s="797" t="s">
        <v>504</v>
      </c>
      <c r="F114" s="798"/>
      <c r="G114" s="798"/>
      <c r="H114" s="798"/>
      <c r="I114" s="798"/>
      <c r="J114" s="798"/>
      <c r="K114" s="798"/>
      <c r="L114" s="798"/>
      <c r="M114" s="799"/>
      <c r="N114" s="173" t="e">
        <f>IF(COUNTIF(#REF!,'様式第1-8号(実施状況報告書)'!E114)&gt;0,"○","－")</f>
        <v>#REF!</v>
      </c>
      <c r="O114" s="149" t="e">
        <f>IF(N114="－","－",IF(【選択肢】!P57&gt;0,"○","×"))</f>
        <v>#REF!</v>
      </c>
      <c r="P114" s="661"/>
      <c r="Q114" s="662"/>
      <c r="R114" s="662"/>
      <c r="S114" s="662"/>
      <c r="T114" s="662"/>
      <c r="U114" s="663"/>
    </row>
    <row r="115" spans="1:31" s="26" customFormat="1" ht="26.25" customHeight="1">
      <c r="A115" s="34"/>
      <c r="B115" s="845"/>
      <c r="C115" s="846"/>
      <c r="D115" s="847"/>
      <c r="E115" s="797" t="s">
        <v>505</v>
      </c>
      <c r="F115" s="798"/>
      <c r="G115" s="798"/>
      <c r="H115" s="798"/>
      <c r="I115" s="798"/>
      <c r="J115" s="798"/>
      <c r="K115" s="798"/>
      <c r="L115" s="798"/>
      <c r="M115" s="799"/>
      <c r="N115" s="152" t="e">
        <f>IF(COUNTIF(#REF!,'様式第1-8号(実施状況報告書)'!E115)&gt;0,"○","－")</f>
        <v>#REF!</v>
      </c>
      <c r="O115" s="149" t="e">
        <f>IF(N115="－","－",IF(【選択肢】!P58&gt;0,"○","×"))</f>
        <v>#REF!</v>
      </c>
      <c r="P115" s="661"/>
      <c r="Q115" s="662"/>
      <c r="R115" s="662"/>
      <c r="S115" s="662"/>
      <c r="T115" s="662"/>
      <c r="U115" s="663"/>
    </row>
    <row r="116" spans="1:31" s="26" customFormat="1" ht="26.25" customHeight="1">
      <c r="A116" s="34"/>
      <c r="B116" s="845"/>
      <c r="C116" s="846"/>
      <c r="D116" s="847"/>
      <c r="E116" s="797" t="s">
        <v>506</v>
      </c>
      <c r="F116" s="798"/>
      <c r="G116" s="798"/>
      <c r="H116" s="798"/>
      <c r="I116" s="798"/>
      <c r="J116" s="798"/>
      <c r="K116" s="798"/>
      <c r="L116" s="798"/>
      <c r="M116" s="799"/>
      <c r="N116" s="173" t="e">
        <f>IF(COUNTIF(#REF!,'様式第1-8号(実施状況報告書)'!E116)&gt;0,"○","－")</f>
        <v>#REF!</v>
      </c>
      <c r="O116" s="149" t="e">
        <f>IF(N116="－","－",IF(【選択肢】!P59&gt;0,"○","×"))</f>
        <v>#REF!</v>
      </c>
      <c r="P116" s="661"/>
      <c r="Q116" s="662"/>
      <c r="R116" s="662"/>
      <c r="S116" s="662"/>
      <c r="T116" s="662"/>
      <c r="U116" s="663"/>
      <c r="V116" s="10"/>
    </row>
    <row r="117" spans="1:31" s="26" customFormat="1" ht="26.25" customHeight="1">
      <c r="A117" s="34"/>
      <c r="B117" s="845"/>
      <c r="C117" s="846"/>
      <c r="D117" s="847"/>
      <c r="E117" s="797" t="s">
        <v>507</v>
      </c>
      <c r="F117" s="798"/>
      <c r="G117" s="798"/>
      <c r="H117" s="798"/>
      <c r="I117" s="798"/>
      <c r="J117" s="798"/>
      <c r="K117" s="798"/>
      <c r="L117" s="798"/>
      <c r="M117" s="799"/>
      <c r="N117" s="173" t="e">
        <f>IF(COUNTIF(#REF!,'様式第1-8号(実施状況報告書)'!E117)&gt;0,"○","－")</f>
        <v>#REF!</v>
      </c>
      <c r="O117" s="149" t="e">
        <f>IF(N117="－","－",IF(【選択肢】!P60&gt;0,"○","×"))</f>
        <v>#REF!</v>
      </c>
      <c r="P117" s="661"/>
      <c r="Q117" s="662"/>
      <c r="R117" s="662"/>
      <c r="S117" s="662"/>
      <c r="T117" s="662"/>
      <c r="U117" s="663"/>
      <c r="V117" s="10"/>
    </row>
    <row r="118" spans="1:31" s="26" customFormat="1" ht="26.25" customHeight="1">
      <c r="A118" s="34"/>
      <c r="B118" s="845"/>
      <c r="C118" s="846"/>
      <c r="D118" s="847"/>
      <c r="E118" s="797" t="s">
        <v>508</v>
      </c>
      <c r="F118" s="798"/>
      <c r="G118" s="798"/>
      <c r="H118" s="798"/>
      <c r="I118" s="798"/>
      <c r="J118" s="798"/>
      <c r="K118" s="798"/>
      <c r="L118" s="798"/>
      <c r="M118" s="799"/>
      <c r="N118" s="173" t="e">
        <f>IF(COUNTIF(#REF!,'様式第1-8号(実施状況報告書)'!E118)&gt;0,"○","－")</f>
        <v>#REF!</v>
      </c>
      <c r="O118" s="149" t="e">
        <f>IF(N118="－","－",IF(【選択肢】!P61&gt;0,"○","×"))</f>
        <v>#REF!</v>
      </c>
      <c r="P118" s="661"/>
      <c r="Q118" s="662"/>
      <c r="R118" s="662"/>
      <c r="S118" s="662"/>
      <c r="T118" s="662"/>
      <c r="U118" s="663"/>
      <c r="V118" s="10"/>
    </row>
    <row r="119" spans="1:31" s="26" customFormat="1" ht="26.25" customHeight="1">
      <c r="A119" s="34"/>
      <c r="B119" s="845"/>
      <c r="C119" s="846"/>
      <c r="D119" s="847"/>
      <c r="E119" s="797" t="s">
        <v>768</v>
      </c>
      <c r="F119" s="798"/>
      <c r="G119" s="798"/>
      <c r="H119" s="798"/>
      <c r="I119" s="798"/>
      <c r="J119" s="798"/>
      <c r="K119" s="798"/>
      <c r="L119" s="798"/>
      <c r="M119" s="799"/>
      <c r="N119" s="173" t="e">
        <f>IF(COUNTIF(#REF!,'様式第1-8号(実施状況報告書)'!E119)&gt;0,"○","－")</f>
        <v>#REF!</v>
      </c>
      <c r="O119" s="149" t="e">
        <f>IF(N119="－","－",IF(【選択肢】!P62&gt;0,"○","×"))</f>
        <v>#REF!</v>
      </c>
      <c r="P119" s="661"/>
      <c r="Q119" s="662"/>
      <c r="R119" s="662"/>
      <c r="S119" s="662"/>
      <c r="T119" s="662"/>
      <c r="U119" s="663"/>
      <c r="V119" s="10"/>
    </row>
    <row r="120" spans="1:31" s="26" customFormat="1" ht="33" customHeight="1">
      <c r="A120" s="34"/>
      <c r="B120" s="845"/>
      <c r="C120" s="846"/>
      <c r="D120" s="847"/>
      <c r="E120" s="797" t="s">
        <v>509</v>
      </c>
      <c r="F120" s="798"/>
      <c r="G120" s="798"/>
      <c r="H120" s="798"/>
      <c r="I120" s="798"/>
      <c r="J120" s="798"/>
      <c r="K120" s="798"/>
      <c r="L120" s="798"/>
      <c r="M120" s="799"/>
      <c r="N120" s="173" t="e">
        <f>IF(COUNTIF(#REF!,'様式第1-8号(実施状況報告書)'!E120)&gt;0,"○","－")</f>
        <v>#REF!</v>
      </c>
      <c r="O120" s="149" t="e">
        <f>IF(N120="－","－",IF(【選択肢】!P63&gt;0,"○","×"))</f>
        <v>#REF!</v>
      </c>
      <c r="P120" s="661"/>
      <c r="Q120" s="662"/>
      <c r="R120" s="662"/>
      <c r="S120" s="662"/>
      <c r="T120" s="662"/>
      <c r="U120" s="663"/>
      <c r="V120" s="10"/>
    </row>
    <row r="121" spans="1:31" s="26" customFormat="1" ht="26.25" customHeight="1">
      <c r="A121" s="34"/>
      <c r="B121" s="845"/>
      <c r="C121" s="846"/>
      <c r="D121" s="847"/>
      <c r="E121" s="797" t="s">
        <v>510</v>
      </c>
      <c r="F121" s="798"/>
      <c r="G121" s="798"/>
      <c r="H121" s="798"/>
      <c r="I121" s="798"/>
      <c r="J121" s="798"/>
      <c r="K121" s="798"/>
      <c r="L121" s="798"/>
      <c r="M121" s="799"/>
      <c r="N121" s="173" t="e">
        <f>IF(COUNTIF(#REF!,'様式第1-8号(実施状況報告書)'!E121)&gt;0,"○","－")</f>
        <v>#REF!</v>
      </c>
      <c r="O121" s="149" t="e">
        <f>IF(N121="－","－",IF(【選択肢】!P64&gt;0,"○","×"))</f>
        <v>#REF!</v>
      </c>
      <c r="P121" s="661"/>
      <c r="Q121" s="662"/>
      <c r="R121" s="662"/>
      <c r="S121" s="662"/>
      <c r="T121" s="662"/>
      <c r="U121" s="663"/>
      <c r="V121" s="10"/>
    </row>
    <row r="122" spans="1:31" s="26" customFormat="1" ht="26.25" customHeight="1">
      <c r="B122" s="848"/>
      <c r="C122" s="849"/>
      <c r="D122" s="850"/>
      <c r="E122" s="877" t="s">
        <v>428</v>
      </c>
      <c r="F122" s="878"/>
      <c r="G122" s="878"/>
      <c r="H122" s="878"/>
      <c r="I122" s="878"/>
      <c r="J122" s="878"/>
      <c r="K122" s="878"/>
      <c r="L122" s="878"/>
      <c r="M122" s="879"/>
      <c r="N122" s="186" t="e">
        <f>IF(COUNTIF(#REF!,'様式第1-8号(実施状況報告書)'!E122)&gt;0,"○","－")</f>
        <v>#REF!</v>
      </c>
      <c r="O122" s="149" t="e">
        <f>IF(N122="－","－",IF(【選択肢】!P65&gt;0,"○","×"))</f>
        <v>#REF!</v>
      </c>
      <c r="P122" s="661"/>
      <c r="Q122" s="662"/>
      <c r="R122" s="662"/>
      <c r="S122" s="662"/>
      <c r="T122" s="662"/>
      <c r="U122" s="663"/>
    </row>
    <row r="123" spans="1:31" s="26" customFormat="1" ht="16.5" customHeight="1">
      <c r="B123" s="190"/>
      <c r="C123" s="191"/>
      <c r="D123" s="191"/>
      <c r="E123" s="192"/>
      <c r="F123" s="192"/>
      <c r="G123" s="192"/>
      <c r="H123" s="192"/>
      <c r="I123" s="192"/>
      <c r="J123" s="192"/>
      <c r="K123" s="192"/>
      <c r="L123" s="192"/>
      <c r="M123" s="192"/>
      <c r="N123" s="168"/>
      <c r="O123" s="168"/>
      <c r="P123" s="187"/>
      <c r="Q123" s="187"/>
      <c r="R123" s="187"/>
      <c r="S123" s="187"/>
      <c r="T123" s="187"/>
      <c r="U123" s="37"/>
    </row>
    <row r="124" spans="1:31" s="26" customFormat="1" ht="16.5" customHeight="1">
      <c r="B124" s="866" t="s">
        <v>490</v>
      </c>
      <c r="C124" s="866"/>
      <c r="D124" s="866"/>
      <c r="E124" s="866"/>
      <c r="F124" s="866"/>
      <c r="G124" s="866"/>
      <c r="H124" s="866"/>
      <c r="I124" s="866"/>
      <c r="J124" s="866"/>
      <c r="K124" s="866"/>
      <c r="L124" s="866"/>
      <c r="M124" s="866"/>
      <c r="N124" s="866"/>
      <c r="O124" s="171"/>
      <c r="P124" s="185"/>
      <c r="Q124" s="185"/>
      <c r="R124" s="185"/>
      <c r="S124" s="185"/>
      <c r="T124" s="185"/>
      <c r="U124" s="37"/>
    </row>
    <row r="125" spans="1:31" s="26" customFormat="1" ht="22.5" customHeight="1">
      <c r="A125" s="34"/>
      <c r="B125" s="733" t="s">
        <v>419</v>
      </c>
      <c r="C125" s="734"/>
      <c r="D125" s="734"/>
      <c r="E125" s="734"/>
      <c r="F125" s="734"/>
      <c r="G125" s="734"/>
      <c r="H125" s="734"/>
      <c r="I125" s="734"/>
      <c r="J125" s="734"/>
      <c r="K125" s="734"/>
      <c r="L125" s="734"/>
      <c r="M125" s="735"/>
      <c r="N125" s="176" t="s">
        <v>14</v>
      </c>
      <c r="O125" s="176" t="s">
        <v>37</v>
      </c>
      <c r="P125" s="851" t="s">
        <v>492</v>
      </c>
      <c r="Q125" s="852"/>
      <c r="R125" s="852"/>
      <c r="S125" s="852"/>
      <c r="T125" s="852"/>
      <c r="U125" s="853"/>
      <c r="V125" s="10"/>
    </row>
    <row r="126" spans="1:31" s="26" customFormat="1" ht="15.75" customHeight="1">
      <c r="A126" s="34"/>
      <c r="B126" s="836" t="s">
        <v>742</v>
      </c>
      <c r="C126" s="837"/>
      <c r="D126" s="837"/>
      <c r="E126" s="837"/>
      <c r="F126" s="837"/>
      <c r="G126" s="837"/>
      <c r="H126" s="837"/>
      <c r="I126" s="837"/>
      <c r="J126" s="837"/>
      <c r="K126" s="837"/>
      <c r="L126" s="837"/>
      <c r="M126" s="838"/>
      <c r="N126" s="758"/>
      <c r="O126" s="758"/>
      <c r="P126" s="177" t="s">
        <v>410</v>
      </c>
      <c r="Q126" s="682"/>
      <c r="R126" s="683"/>
      <c r="S126" s="683"/>
      <c r="T126" s="683"/>
      <c r="U126" s="684"/>
      <c r="V126" s="10"/>
    </row>
    <row r="127" spans="1:31" s="26" customFormat="1" ht="30" customHeight="1">
      <c r="A127" s="34"/>
      <c r="B127" s="839"/>
      <c r="C127" s="749"/>
      <c r="D127" s="749"/>
      <c r="E127" s="749"/>
      <c r="F127" s="749"/>
      <c r="G127" s="749"/>
      <c r="H127" s="749"/>
      <c r="I127" s="749"/>
      <c r="J127" s="749"/>
      <c r="K127" s="749"/>
      <c r="L127" s="749"/>
      <c r="M127" s="750"/>
      <c r="N127" s="759"/>
      <c r="O127" s="759"/>
      <c r="P127" s="527"/>
      <c r="Q127" s="685"/>
      <c r="R127" s="686"/>
      <c r="S127" s="686"/>
      <c r="T127" s="686"/>
      <c r="U127" s="687"/>
      <c r="V127" s="10"/>
      <c r="Z127" s="184"/>
      <c r="AA127" s="184"/>
      <c r="AB127" s="184"/>
      <c r="AC127" s="184"/>
      <c r="AD127" s="184"/>
      <c r="AE127" s="184"/>
    </row>
    <row r="128" spans="1:31" s="17" customFormat="1" ht="31.5" customHeight="1">
      <c r="A128" s="7" t="s">
        <v>323</v>
      </c>
      <c r="B128" s="39"/>
      <c r="C128" s="39"/>
      <c r="D128" s="39"/>
      <c r="E128" s="39"/>
      <c r="F128" s="39"/>
      <c r="G128" s="39"/>
      <c r="H128" s="39"/>
      <c r="I128" s="5"/>
      <c r="J128" s="39"/>
      <c r="K128" s="39"/>
      <c r="L128" s="39"/>
      <c r="M128" s="39"/>
      <c r="N128" s="39"/>
      <c r="O128" s="39"/>
      <c r="P128" s="39"/>
      <c r="Q128" s="39"/>
      <c r="R128" s="39"/>
      <c r="S128" s="39"/>
    </row>
    <row r="129" spans="1:25" s="17" customFormat="1" ht="26.25" customHeight="1">
      <c r="A129" s="7"/>
      <c r="B129" s="875" t="s">
        <v>14</v>
      </c>
      <c r="C129" s="875"/>
      <c r="D129" s="875"/>
      <c r="E129" s="875"/>
      <c r="F129" s="875"/>
      <c r="G129" s="875"/>
      <c r="H129" s="875"/>
      <c r="I129" s="875"/>
      <c r="J129" s="875"/>
      <c r="K129" s="875"/>
      <c r="L129" s="875"/>
      <c r="M129" s="875"/>
      <c r="N129" s="755" t="s">
        <v>41</v>
      </c>
      <c r="O129" s="756"/>
      <c r="P129" s="756"/>
      <c r="Q129" s="756"/>
      <c r="R129" s="756"/>
      <c r="S129" s="756"/>
      <c r="T129" s="756"/>
      <c r="U129" s="757"/>
    </row>
    <row r="130" spans="1:25" s="26" customFormat="1" ht="30.75" customHeight="1">
      <c r="B130" s="829" t="s">
        <v>32</v>
      </c>
      <c r="C130" s="830"/>
      <c r="D130" s="829" t="s">
        <v>33</v>
      </c>
      <c r="E130" s="833"/>
      <c r="F130" s="830"/>
      <c r="G130" s="829" t="s">
        <v>30</v>
      </c>
      <c r="H130" s="833"/>
      <c r="I130" s="833"/>
      <c r="J130" s="833"/>
      <c r="K130" s="830"/>
      <c r="L130" s="835" t="s">
        <v>21</v>
      </c>
      <c r="M130" s="835"/>
      <c r="N130" s="755" t="s">
        <v>568</v>
      </c>
      <c r="O130" s="756"/>
      <c r="P130" s="756"/>
      <c r="Q130" s="756"/>
      <c r="R130" s="756"/>
      <c r="S130" s="757"/>
      <c r="T130" s="869" t="s">
        <v>493</v>
      </c>
      <c r="U130" s="870"/>
    </row>
    <row r="131" spans="1:25" s="26" customFormat="1" ht="22.5" customHeight="1">
      <c r="B131" s="831"/>
      <c r="C131" s="832"/>
      <c r="D131" s="831"/>
      <c r="E131" s="834"/>
      <c r="F131" s="832"/>
      <c r="G131" s="831"/>
      <c r="H131" s="834"/>
      <c r="I131" s="834"/>
      <c r="J131" s="834"/>
      <c r="K131" s="832"/>
      <c r="L131" s="695" t="s">
        <v>31</v>
      </c>
      <c r="M131" s="695"/>
      <c r="N131" s="873" t="s">
        <v>335</v>
      </c>
      <c r="O131" s="874"/>
      <c r="P131" s="873" t="s">
        <v>336</v>
      </c>
      <c r="Q131" s="874"/>
      <c r="R131" s="873" t="s">
        <v>27</v>
      </c>
      <c r="S131" s="874"/>
      <c r="T131" s="871"/>
      <c r="U131" s="872"/>
    </row>
    <row r="132" spans="1:25" s="26" customFormat="1" ht="34.5" customHeight="1">
      <c r="B132" s="656" t="e">
        <f>#REF!</f>
        <v>#REF!</v>
      </c>
      <c r="C132" s="656"/>
      <c r="D132" s="673" t="e">
        <f>#REF!</f>
        <v>#REF!</v>
      </c>
      <c r="E132" s="673"/>
      <c r="F132" s="673"/>
      <c r="G132" s="658" t="e">
        <f>#REF!</f>
        <v>#REF!</v>
      </c>
      <c r="H132" s="659"/>
      <c r="I132" s="659"/>
      <c r="J132" s="659"/>
      <c r="K132" s="660"/>
      <c r="L132" s="251" t="e">
        <f>IF(#REF!="","",#REF!)</f>
        <v>#REF!</v>
      </c>
      <c r="M132" s="530" t="e">
        <f>#REF!</f>
        <v>#REF!</v>
      </c>
      <c r="N132" s="528"/>
      <c r="O132" s="253" t="e">
        <f>M132</f>
        <v>#REF!</v>
      </c>
      <c r="P132" s="529"/>
      <c r="Q132" s="253" t="e">
        <f>M132</f>
        <v>#REF!</v>
      </c>
      <c r="R132" s="531" t="e">
        <f>IF(L132="","",N132+P132)</f>
        <v>#REF!</v>
      </c>
      <c r="S132" s="253" t="e">
        <f>M132</f>
        <v>#REF!</v>
      </c>
      <c r="T132" s="867"/>
      <c r="U132" s="868"/>
      <c r="Y132" s="160"/>
    </row>
    <row r="133" spans="1:25" s="26" customFormat="1" ht="34.5" customHeight="1">
      <c r="B133" s="656" t="e">
        <f>#REF!</f>
        <v>#REF!</v>
      </c>
      <c r="C133" s="656"/>
      <c r="D133" s="673" t="e">
        <f>#REF!</f>
        <v>#REF!</v>
      </c>
      <c r="E133" s="673"/>
      <c r="F133" s="673"/>
      <c r="G133" s="658" t="e">
        <f>#REF!</f>
        <v>#REF!</v>
      </c>
      <c r="H133" s="659"/>
      <c r="I133" s="659"/>
      <c r="J133" s="659"/>
      <c r="K133" s="660"/>
      <c r="L133" s="251" t="e">
        <f>IF(#REF!="","",#REF!)</f>
        <v>#REF!</v>
      </c>
      <c r="M133" s="530" t="e">
        <f>#REF!</f>
        <v>#REF!</v>
      </c>
      <c r="N133" s="528"/>
      <c r="O133" s="253" t="e">
        <f t="shared" ref="O133:O141" si="0">M133</f>
        <v>#REF!</v>
      </c>
      <c r="P133" s="528"/>
      <c r="Q133" s="253" t="e">
        <f t="shared" ref="Q133:Q141" si="1">M133</f>
        <v>#REF!</v>
      </c>
      <c r="R133" s="531" t="e">
        <f>IF(L133="","",N133+P133)</f>
        <v>#REF!</v>
      </c>
      <c r="S133" s="532" t="e">
        <f t="shared" ref="S133:S141" si="2">M133</f>
        <v>#REF!</v>
      </c>
      <c r="T133" s="867"/>
      <c r="U133" s="868"/>
      <c r="Y133" s="160"/>
    </row>
    <row r="134" spans="1:25" s="26" customFormat="1" ht="34.5" customHeight="1">
      <c r="B134" s="656" t="e">
        <f>#REF!</f>
        <v>#REF!</v>
      </c>
      <c r="C134" s="656"/>
      <c r="D134" s="673" t="e">
        <f>#REF!</f>
        <v>#REF!</v>
      </c>
      <c r="E134" s="673"/>
      <c r="F134" s="673"/>
      <c r="G134" s="658" t="e">
        <f>#REF!</f>
        <v>#REF!</v>
      </c>
      <c r="H134" s="659"/>
      <c r="I134" s="659"/>
      <c r="J134" s="659"/>
      <c r="K134" s="660"/>
      <c r="L134" s="251" t="e">
        <f>IF(#REF!="","",#REF!)</f>
        <v>#REF!</v>
      </c>
      <c r="M134" s="530" t="e">
        <f>#REF!</f>
        <v>#REF!</v>
      </c>
      <c r="N134" s="528"/>
      <c r="O134" s="253" t="e">
        <f t="shared" si="0"/>
        <v>#REF!</v>
      </c>
      <c r="P134" s="528"/>
      <c r="Q134" s="253" t="e">
        <f t="shared" si="1"/>
        <v>#REF!</v>
      </c>
      <c r="R134" s="531" t="e">
        <f>IF(L134="","",N134+P134)</f>
        <v>#REF!</v>
      </c>
      <c r="S134" s="532" t="e">
        <f t="shared" si="2"/>
        <v>#REF!</v>
      </c>
      <c r="T134" s="867"/>
      <c r="U134" s="868"/>
      <c r="Y134" s="160"/>
    </row>
    <row r="135" spans="1:25" s="26" customFormat="1" ht="34.5" customHeight="1">
      <c r="B135" s="656" t="e">
        <f>#REF!</f>
        <v>#REF!</v>
      </c>
      <c r="C135" s="656"/>
      <c r="D135" s="673" t="e">
        <f>#REF!</f>
        <v>#REF!</v>
      </c>
      <c r="E135" s="673"/>
      <c r="F135" s="673"/>
      <c r="G135" s="658" t="e">
        <f>#REF!</f>
        <v>#REF!</v>
      </c>
      <c r="H135" s="659"/>
      <c r="I135" s="659"/>
      <c r="J135" s="659"/>
      <c r="K135" s="660"/>
      <c r="L135" s="251" t="e">
        <f>IF(#REF!="","",#REF!)</f>
        <v>#REF!</v>
      </c>
      <c r="M135" s="530" t="e">
        <f>#REF!</f>
        <v>#REF!</v>
      </c>
      <c r="N135" s="528"/>
      <c r="O135" s="253" t="e">
        <f t="shared" si="0"/>
        <v>#REF!</v>
      </c>
      <c r="P135" s="528"/>
      <c r="Q135" s="253" t="e">
        <f t="shared" si="1"/>
        <v>#REF!</v>
      </c>
      <c r="R135" s="531" t="e">
        <f>IF(L135="","",N135+P135)</f>
        <v>#REF!</v>
      </c>
      <c r="S135" s="532" t="e">
        <f t="shared" si="2"/>
        <v>#REF!</v>
      </c>
      <c r="T135" s="867"/>
      <c r="U135" s="868"/>
      <c r="Y135" s="160"/>
    </row>
    <row r="136" spans="1:25" s="26" customFormat="1" ht="34.5" customHeight="1">
      <c r="B136" s="656" t="e">
        <f>#REF!</f>
        <v>#REF!</v>
      </c>
      <c r="C136" s="656"/>
      <c r="D136" s="657" t="e">
        <f>#REF!</f>
        <v>#REF!</v>
      </c>
      <c r="E136" s="657"/>
      <c r="F136" s="657"/>
      <c r="G136" s="658" t="e">
        <f>#REF!</f>
        <v>#REF!</v>
      </c>
      <c r="H136" s="659"/>
      <c r="I136" s="659"/>
      <c r="J136" s="659"/>
      <c r="K136" s="660"/>
      <c r="L136" s="251" t="e">
        <f>IF(#REF!="","",#REF!)</f>
        <v>#REF!</v>
      </c>
      <c r="M136" s="530" t="e">
        <f>#REF!</f>
        <v>#REF!</v>
      </c>
      <c r="N136" s="528"/>
      <c r="O136" s="253" t="e">
        <f t="shared" si="0"/>
        <v>#REF!</v>
      </c>
      <c r="P136" s="528"/>
      <c r="Q136" s="253" t="e">
        <f t="shared" si="1"/>
        <v>#REF!</v>
      </c>
      <c r="R136" s="531" t="e">
        <f t="shared" ref="R136:R141" si="3">IF(L136="","",N136+P136)</f>
        <v>#REF!</v>
      </c>
      <c r="S136" s="532" t="e">
        <f t="shared" si="2"/>
        <v>#REF!</v>
      </c>
      <c r="T136" s="867"/>
      <c r="U136" s="868"/>
      <c r="Y136" s="160" t="e">
        <f t="shared" ref="Y136:Y137" si="4">D136</f>
        <v>#REF!</v>
      </c>
    </row>
    <row r="137" spans="1:25" s="26" customFormat="1" ht="34.5" customHeight="1">
      <c r="B137" s="656" t="e">
        <f>#REF!</f>
        <v>#REF!</v>
      </c>
      <c r="C137" s="656"/>
      <c r="D137" s="657" t="e">
        <f>#REF!</f>
        <v>#REF!</v>
      </c>
      <c r="E137" s="657"/>
      <c r="F137" s="657"/>
      <c r="G137" s="658" t="e">
        <f>#REF!</f>
        <v>#REF!</v>
      </c>
      <c r="H137" s="659"/>
      <c r="I137" s="659"/>
      <c r="J137" s="659"/>
      <c r="K137" s="660"/>
      <c r="L137" s="251" t="e">
        <f>IF(#REF!="","",#REF!)</f>
        <v>#REF!</v>
      </c>
      <c r="M137" s="530" t="e">
        <f>#REF!</f>
        <v>#REF!</v>
      </c>
      <c r="N137" s="528"/>
      <c r="O137" s="253" t="e">
        <f t="shared" si="0"/>
        <v>#REF!</v>
      </c>
      <c r="P137" s="528"/>
      <c r="Q137" s="253" t="e">
        <f t="shared" si="1"/>
        <v>#REF!</v>
      </c>
      <c r="R137" s="531" t="e">
        <f t="shared" si="3"/>
        <v>#REF!</v>
      </c>
      <c r="S137" s="532" t="e">
        <f t="shared" si="2"/>
        <v>#REF!</v>
      </c>
      <c r="T137" s="867"/>
      <c r="U137" s="868"/>
      <c r="Y137" s="160" t="e">
        <f t="shared" si="4"/>
        <v>#REF!</v>
      </c>
    </row>
    <row r="138" spans="1:25" s="26" customFormat="1" ht="34.5" customHeight="1">
      <c r="B138" s="656" t="e">
        <f>#REF!</f>
        <v>#REF!</v>
      </c>
      <c r="C138" s="656"/>
      <c r="D138" s="657" t="e">
        <f>#REF!</f>
        <v>#REF!</v>
      </c>
      <c r="E138" s="657"/>
      <c r="F138" s="657"/>
      <c r="G138" s="658" t="e">
        <f>#REF!</f>
        <v>#REF!</v>
      </c>
      <c r="H138" s="659"/>
      <c r="I138" s="659"/>
      <c r="J138" s="659"/>
      <c r="K138" s="660"/>
      <c r="L138" s="251" t="e">
        <f>IF(#REF!="","",#REF!)</f>
        <v>#REF!</v>
      </c>
      <c r="M138" s="530" t="e">
        <f>#REF!</f>
        <v>#REF!</v>
      </c>
      <c r="N138" s="528"/>
      <c r="O138" s="253" t="e">
        <f t="shared" si="0"/>
        <v>#REF!</v>
      </c>
      <c r="P138" s="528"/>
      <c r="Q138" s="253" t="e">
        <f t="shared" si="1"/>
        <v>#REF!</v>
      </c>
      <c r="R138" s="531" t="e">
        <f t="shared" si="3"/>
        <v>#REF!</v>
      </c>
      <c r="S138" s="532" t="e">
        <f t="shared" si="2"/>
        <v>#REF!</v>
      </c>
      <c r="T138" s="867"/>
      <c r="U138" s="868"/>
      <c r="Y138" s="160"/>
    </row>
    <row r="139" spans="1:25" s="26" customFormat="1" ht="34.5" customHeight="1">
      <c r="B139" s="656" t="e">
        <f>#REF!</f>
        <v>#REF!</v>
      </c>
      <c r="C139" s="656"/>
      <c r="D139" s="657" t="e">
        <f>#REF!</f>
        <v>#REF!</v>
      </c>
      <c r="E139" s="657"/>
      <c r="F139" s="657"/>
      <c r="G139" s="658" t="e">
        <f>#REF!</f>
        <v>#REF!</v>
      </c>
      <c r="H139" s="659"/>
      <c r="I139" s="659"/>
      <c r="J139" s="659"/>
      <c r="K139" s="660"/>
      <c r="L139" s="251" t="e">
        <f>IF(#REF!="","",#REF!)</f>
        <v>#REF!</v>
      </c>
      <c r="M139" s="530" t="e">
        <f>#REF!</f>
        <v>#REF!</v>
      </c>
      <c r="N139" s="528"/>
      <c r="O139" s="253" t="e">
        <f t="shared" si="0"/>
        <v>#REF!</v>
      </c>
      <c r="P139" s="528"/>
      <c r="Q139" s="253" t="e">
        <f t="shared" si="1"/>
        <v>#REF!</v>
      </c>
      <c r="R139" s="531" t="e">
        <f t="shared" si="3"/>
        <v>#REF!</v>
      </c>
      <c r="S139" s="532" t="e">
        <f t="shared" si="2"/>
        <v>#REF!</v>
      </c>
      <c r="T139" s="867"/>
      <c r="U139" s="868"/>
      <c r="Y139" s="160"/>
    </row>
    <row r="140" spans="1:25" s="26" customFormat="1" ht="34.5" customHeight="1">
      <c r="B140" s="656" t="e">
        <f>#REF!</f>
        <v>#REF!</v>
      </c>
      <c r="C140" s="656"/>
      <c r="D140" s="657" t="e">
        <f>#REF!</f>
        <v>#REF!</v>
      </c>
      <c r="E140" s="657"/>
      <c r="F140" s="657"/>
      <c r="G140" s="658" t="e">
        <f>#REF!</f>
        <v>#REF!</v>
      </c>
      <c r="H140" s="659"/>
      <c r="I140" s="659"/>
      <c r="J140" s="659"/>
      <c r="K140" s="660"/>
      <c r="L140" s="251" t="e">
        <f>IF(#REF!="","",#REF!)</f>
        <v>#REF!</v>
      </c>
      <c r="M140" s="530" t="e">
        <f>#REF!</f>
        <v>#REF!</v>
      </c>
      <c r="N140" s="528"/>
      <c r="O140" s="253" t="e">
        <f t="shared" si="0"/>
        <v>#REF!</v>
      </c>
      <c r="P140" s="528"/>
      <c r="Q140" s="253" t="e">
        <f t="shared" si="1"/>
        <v>#REF!</v>
      </c>
      <c r="R140" s="531" t="e">
        <f t="shared" si="3"/>
        <v>#REF!</v>
      </c>
      <c r="S140" s="253" t="e">
        <f t="shared" si="2"/>
        <v>#REF!</v>
      </c>
      <c r="T140" s="867"/>
      <c r="U140" s="868"/>
      <c r="Y140" s="160"/>
    </row>
    <row r="141" spans="1:25" s="26" customFormat="1" ht="34.5" customHeight="1">
      <c r="B141" s="656" t="e">
        <f>#REF!</f>
        <v>#REF!</v>
      </c>
      <c r="C141" s="656"/>
      <c r="D141" s="657" t="e">
        <f>#REF!</f>
        <v>#REF!</v>
      </c>
      <c r="E141" s="657"/>
      <c r="F141" s="657"/>
      <c r="G141" s="658" t="e">
        <f>#REF!</f>
        <v>#REF!</v>
      </c>
      <c r="H141" s="659"/>
      <c r="I141" s="659"/>
      <c r="J141" s="659"/>
      <c r="K141" s="660"/>
      <c r="L141" s="251" t="e">
        <f>IF(#REF!="","",#REF!)</f>
        <v>#REF!</v>
      </c>
      <c r="M141" s="530" t="e">
        <f>#REF!</f>
        <v>#REF!</v>
      </c>
      <c r="N141" s="528"/>
      <c r="O141" s="253" t="e">
        <f t="shared" si="0"/>
        <v>#REF!</v>
      </c>
      <c r="P141" s="528"/>
      <c r="Q141" s="253" t="e">
        <f t="shared" si="1"/>
        <v>#REF!</v>
      </c>
      <c r="R141" s="531" t="e">
        <f t="shared" si="3"/>
        <v>#REF!</v>
      </c>
      <c r="S141" s="253" t="e">
        <f t="shared" si="2"/>
        <v>#REF!</v>
      </c>
      <c r="T141" s="867"/>
      <c r="U141" s="868"/>
      <c r="Y141" s="160"/>
    </row>
    <row r="142" spans="1:25" s="26" customFormat="1" ht="34.5" customHeight="1">
      <c r="B142" s="656" t="e">
        <f>#REF!</f>
        <v>#REF!</v>
      </c>
      <c r="C142" s="656"/>
      <c r="D142" s="657" t="e">
        <f>#REF!</f>
        <v>#REF!</v>
      </c>
      <c r="E142" s="657"/>
      <c r="F142" s="657"/>
      <c r="G142" s="658" t="e">
        <f>#REF!</f>
        <v>#REF!</v>
      </c>
      <c r="H142" s="659"/>
      <c r="I142" s="659"/>
      <c r="J142" s="659"/>
      <c r="K142" s="660"/>
      <c r="L142" s="251" t="e">
        <f>IF(#REF!="","",#REF!)</f>
        <v>#REF!</v>
      </c>
      <c r="M142" s="530" t="e">
        <f>#REF!</f>
        <v>#REF!</v>
      </c>
      <c r="N142" s="528"/>
      <c r="O142" s="253" t="e">
        <f>M142</f>
        <v>#REF!</v>
      </c>
      <c r="P142" s="528"/>
      <c r="Q142" s="253" t="e">
        <f>M142</f>
        <v>#REF!</v>
      </c>
      <c r="R142" s="531" t="e">
        <f>IF(L142="","",N142+P142)</f>
        <v>#REF!</v>
      </c>
      <c r="S142" s="532" t="e">
        <f>M142</f>
        <v>#REF!</v>
      </c>
      <c r="T142" s="867"/>
      <c r="U142" s="868"/>
      <c r="Y142" s="160"/>
    </row>
    <row r="143" spans="1:25" ht="21" customHeight="1">
      <c r="B143" s="694"/>
      <c r="C143" s="694"/>
      <c r="D143" s="244" t="s">
        <v>488</v>
      </c>
      <c r="E143" s="244"/>
      <c r="F143" s="244"/>
      <c r="G143" s="398"/>
      <c r="H143" s="398"/>
      <c r="I143" s="398"/>
      <c r="J143" s="398"/>
      <c r="K143" s="398"/>
      <c r="L143" s="252"/>
      <c r="M143" s="250"/>
      <c r="N143" s="399"/>
      <c r="O143" s="363"/>
      <c r="P143" s="399"/>
      <c r="Q143" s="363"/>
      <c r="R143" s="399"/>
      <c r="S143" s="363"/>
      <c r="T143" s="245"/>
      <c r="U143" s="245"/>
      <c r="Y143" s="160"/>
    </row>
    <row r="144" spans="1:25" ht="21" customHeight="1">
      <c r="B144" s="34" t="s">
        <v>491</v>
      </c>
      <c r="C144" s="36"/>
      <c r="D144" s="193"/>
      <c r="E144" s="193"/>
      <c r="F144" s="193"/>
      <c r="G144" s="193"/>
      <c r="H144" s="193"/>
      <c r="I144" s="193"/>
      <c r="J144" s="193"/>
      <c r="K144" s="193"/>
      <c r="L144" s="193"/>
      <c r="M144" s="193"/>
      <c r="N144" s="36"/>
      <c r="O144" s="36"/>
      <c r="P144" s="36"/>
      <c r="Q144" s="36"/>
      <c r="R144" s="36"/>
      <c r="S144" s="36"/>
      <c r="T144" s="36"/>
      <c r="U144" s="36"/>
      <c r="Y144" s="160"/>
    </row>
    <row r="145" spans="1:24" ht="8.25" customHeight="1"/>
    <row r="146" spans="1:24" s="26" customFormat="1" ht="20.25" customHeight="1">
      <c r="A146" s="34"/>
      <c r="B146" s="74" t="s">
        <v>47</v>
      </c>
      <c r="C146" s="75"/>
      <c r="D146" s="75"/>
      <c r="E146" s="75"/>
      <c r="F146" s="75"/>
      <c r="G146" s="76"/>
      <c r="H146" s="76"/>
      <c r="I146" s="77"/>
      <c r="J146" s="77"/>
      <c r="K146" s="77"/>
      <c r="L146" s="77"/>
      <c r="M146" s="78"/>
      <c r="N146" s="78"/>
      <c r="O146" s="78"/>
      <c r="P146" s="78"/>
      <c r="Q146" s="78"/>
      <c r="R146" s="78"/>
      <c r="S146" s="78"/>
      <c r="T146" s="78"/>
      <c r="U146" s="79"/>
      <c r="V146" s="34"/>
    </row>
    <row r="147" spans="1:24" s="26" customFormat="1" ht="18.75" customHeight="1">
      <c r="A147" s="34"/>
      <c r="B147" s="365" t="s">
        <v>42</v>
      </c>
      <c r="C147" s="36"/>
      <c r="D147" s="36"/>
      <c r="E147" s="36"/>
      <c r="F147" s="36"/>
      <c r="G147" s="36"/>
      <c r="H147" s="36"/>
      <c r="I147" s="36"/>
      <c r="J147" s="36"/>
      <c r="K147" s="36"/>
      <c r="L147" s="743"/>
      <c r="M147" s="744"/>
      <c r="N147" s="35"/>
      <c r="O147" s="35"/>
      <c r="P147" s="35"/>
      <c r="Q147" s="35"/>
      <c r="R147" s="35"/>
      <c r="S147" s="35"/>
      <c r="T147" s="35"/>
      <c r="U147" s="80"/>
      <c r="V147" s="35"/>
      <c r="W147" s="16"/>
      <c r="X147" s="16"/>
    </row>
    <row r="148" spans="1:24" s="26" customFormat="1" ht="7.5" customHeight="1">
      <c r="A148" s="34"/>
      <c r="B148" s="365"/>
      <c r="C148" s="36"/>
      <c r="D148" s="36"/>
      <c r="E148" s="36"/>
      <c r="F148" s="36"/>
      <c r="G148" s="36"/>
      <c r="H148" s="36"/>
      <c r="I148" s="36"/>
      <c r="J148" s="36"/>
      <c r="K148" s="36"/>
      <c r="L148" s="366"/>
      <c r="M148" s="366"/>
      <c r="N148" s="35"/>
      <c r="O148" s="35"/>
      <c r="P148" s="35"/>
      <c r="Q148" s="35"/>
      <c r="R148" s="35"/>
      <c r="S148" s="35"/>
      <c r="T148" s="35"/>
      <c r="U148" s="80"/>
      <c r="V148" s="35"/>
      <c r="W148" s="16"/>
      <c r="X148" s="16"/>
    </row>
    <row r="149" spans="1:24" s="26" customFormat="1" ht="20.25" customHeight="1">
      <c r="A149" s="34"/>
      <c r="B149" s="367" t="s">
        <v>43</v>
      </c>
      <c r="C149" s="188"/>
      <c r="D149" s="188"/>
      <c r="E149" s="188"/>
      <c r="F149" s="188"/>
      <c r="G149" s="188"/>
      <c r="H149" s="188"/>
      <c r="I149" s="188"/>
      <c r="J149" s="188"/>
      <c r="K149" s="188"/>
      <c r="L149" s="743"/>
      <c r="M149" s="744"/>
      <c r="N149" s="81"/>
      <c r="O149" s="81"/>
      <c r="P149" s="81"/>
      <c r="Q149" s="81"/>
      <c r="R149" s="81"/>
      <c r="S149" s="81"/>
      <c r="T149" s="81"/>
      <c r="U149" s="82"/>
      <c r="V149" s="35"/>
      <c r="W149" s="16"/>
      <c r="X149" s="16"/>
    </row>
  </sheetData>
  <dataConsolidate/>
  <mergeCells count="305">
    <mergeCell ref="B17:K17"/>
    <mergeCell ref="T142:U142"/>
    <mergeCell ref="E96:M96"/>
    <mergeCell ref="E97:M97"/>
    <mergeCell ref="E122:M122"/>
    <mergeCell ref="E114:M114"/>
    <mergeCell ref="E115:M115"/>
    <mergeCell ref="B44:E44"/>
    <mergeCell ref="B55:E55"/>
    <mergeCell ref="D61:E64"/>
    <mergeCell ref="D65:E67"/>
    <mergeCell ref="D68:E70"/>
    <mergeCell ref="T62:U62"/>
    <mergeCell ref="B51:U51"/>
    <mergeCell ref="N61:N62"/>
    <mergeCell ref="B56:B74"/>
    <mergeCell ref="F47:J47"/>
    <mergeCell ref="F48:J48"/>
    <mergeCell ref="O57:O58"/>
    <mergeCell ref="B47:E47"/>
    <mergeCell ref="B48:E48"/>
    <mergeCell ref="O59:O60"/>
    <mergeCell ref="Q59:U60"/>
    <mergeCell ref="P71:U71"/>
    <mergeCell ref="T139:U139"/>
    <mergeCell ref="T140:U140"/>
    <mergeCell ref="T141:U141"/>
    <mergeCell ref="G138:K138"/>
    <mergeCell ref="G139:K139"/>
    <mergeCell ref="N129:U129"/>
    <mergeCell ref="T136:U136"/>
    <mergeCell ref="T137:U137"/>
    <mergeCell ref="G132:K132"/>
    <mergeCell ref="G130:K131"/>
    <mergeCell ref="T133:U133"/>
    <mergeCell ref="G141:K141"/>
    <mergeCell ref="G140:K140"/>
    <mergeCell ref="T135:U135"/>
    <mergeCell ref="T138:U138"/>
    <mergeCell ref="T130:U131"/>
    <mergeCell ref="T132:U132"/>
    <mergeCell ref="N131:O131"/>
    <mergeCell ref="P131:Q131"/>
    <mergeCell ref="R131:S131"/>
    <mergeCell ref="T134:U134"/>
    <mergeCell ref="G134:K134"/>
    <mergeCell ref="G135:K135"/>
    <mergeCell ref="B129:M129"/>
    <mergeCell ref="P125:U125"/>
    <mergeCell ref="B125:M125"/>
    <mergeCell ref="P118:U118"/>
    <mergeCell ref="P111:U111"/>
    <mergeCell ref="P114:U114"/>
    <mergeCell ref="B76:C77"/>
    <mergeCell ref="D76:M77"/>
    <mergeCell ref="N76:N77"/>
    <mergeCell ref="O76:O77"/>
    <mergeCell ref="Q76:U77"/>
    <mergeCell ref="E113:M113"/>
    <mergeCell ref="P97:U97"/>
    <mergeCell ref="P122:U122"/>
    <mergeCell ref="E111:M111"/>
    <mergeCell ref="P116:U116"/>
    <mergeCell ref="P117:U117"/>
    <mergeCell ref="P113:U113"/>
    <mergeCell ref="E119:M119"/>
    <mergeCell ref="E121:M121"/>
    <mergeCell ref="E107:M107"/>
    <mergeCell ref="E110:U110"/>
    <mergeCell ref="B124:N124"/>
    <mergeCell ref="C105:D110"/>
    <mergeCell ref="E118:M118"/>
    <mergeCell ref="B126:M127"/>
    <mergeCell ref="B88:B99"/>
    <mergeCell ref="E94:M95"/>
    <mergeCell ref="P108:U108"/>
    <mergeCell ref="P107:U107"/>
    <mergeCell ref="P119:U119"/>
    <mergeCell ref="P120:U120"/>
    <mergeCell ref="P115:U115"/>
    <mergeCell ref="E120:M120"/>
    <mergeCell ref="P106:U106"/>
    <mergeCell ref="P105:U105"/>
    <mergeCell ref="Q94:U95"/>
    <mergeCell ref="E90:M90"/>
    <mergeCell ref="C111:D111"/>
    <mergeCell ref="B114:D122"/>
    <mergeCell ref="N126:N127"/>
    <mergeCell ref="B113:D113"/>
    <mergeCell ref="O126:O127"/>
    <mergeCell ref="Q126:U127"/>
    <mergeCell ref="P121:U121"/>
    <mergeCell ref="E98:M98"/>
    <mergeCell ref="E99:M99"/>
    <mergeCell ref="P101:U101"/>
    <mergeCell ref="P100:U100"/>
    <mergeCell ref="B130:C131"/>
    <mergeCell ref="D130:F131"/>
    <mergeCell ref="L130:M130"/>
    <mergeCell ref="B135:C135"/>
    <mergeCell ref="D135:F135"/>
    <mergeCell ref="P98:U98"/>
    <mergeCell ref="Q82:U82"/>
    <mergeCell ref="F64:M64"/>
    <mergeCell ref="F65:M65"/>
    <mergeCell ref="F66:M66"/>
    <mergeCell ref="F67:M67"/>
    <mergeCell ref="F68:M68"/>
    <mergeCell ref="P70:U70"/>
    <mergeCell ref="P99:U99"/>
    <mergeCell ref="Q78:U78"/>
    <mergeCell ref="Q79:U79"/>
    <mergeCell ref="Q80:U80"/>
    <mergeCell ref="Q81:U81"/>
    <mergeCell ref="P87:U87"/>
    <mergeCell ref="P88:U88"/>
    <mergeCell ref="P89:U89"/>
    <mergeCell ref="P90:U90"/>
    <mergeCell ref="P65:U65"/>
    <mergeCell ref="P66:U66"/>
    <mergeCell ref="F72:M72"/>
    <mergeCell ref="E87:M87"/>
    <mergeCell ref="E89:M89"/>
    <mergeCell ref="F69:M69"/>
    <mergeCell ref="F70:M70"/>
    <mergeCell ref="P96:U96"/>
    <mergeCell ref="P74:U74"/>
    <mergeCell ref="P69:U69"/>
    <mergeCell ref="P72:U72"/>
    <mergeCell ref="E92:M93"/>
    <mergeCell ref="N92:N93"/>
    <mergeCell ref="O92:O93"/>
    <mergeCell ref="Q83:U83"/>
    <mergeCell ref="Q84:U84"/>
    <mergeCell ref="Q92:U93"/>
    <mergeCell ref="E91:M91"/>
    <mergeCell ref="D83:M83"/>
    <mergeCell ref="F73:M73"/>
    <mergeCell ref="F74:M74"/>
    <mergeCell ref="D71:E73"/>
    <mergeCell ref="D74:E74"/>
    <mergeCell ref="D82:M82"/>
    <mergeCell ref="P91:U91"/>
    <mergeCell ref="F71:M71"/>
    <mergeCell ref="E117:M117"/>
    <mergeCell ref="E116:M116"/>
    <mergeCell ref="C96:D99"/>
    <mergeCell ref="E100:M100"/>
    <mergeCell ref="E109:M109"/>
    <mergeCell ref="E108:M108"/>
    <mergeCell ref="G84:M84"/>
    <mergeCell ref="D84:F84"/>
    <mergeCell ref="D78:M78"/>
    <mergeCell ref="E88:M88"/>
    <mergeCell ref="D81:M81"/>
    <mergeCell ref="C88:D93"/>
    <mergeCell ref="A14:V14"/>
    <mergeCell ref="M15:N15"/>
    <mergeCell ref="O15:U15"/>
    <mergeCell ref="L18:O18"/>
    <mergeCell ref="L21:O21"/>
    <mergeCell ref="L22:O22"/>
    <mergeCell ref="P38:U38"/>
    <mergeCell ref="P36:U36"/>
    <mergeCell ref="P37:U37"/>
    <mergeCell ref="P35:U35"/>
    <mergeCell ref="D19:K19"/>
    <mergeCell ref="D20:K20"/>
    <mergeCell ref="D21:K21"/>
    <mergeCell ref="D32:K32"/>
    <mergeCell ref="D33:K33"/>
    <mergeCell ref="D34:K34"/>
    <mergeCell ref="B26:B40"/>
    <mergeCell ref="D22:K22"/>
    <mergeCell ref="D23:K23"/>
    <mergeCell ref="C24:K24"/>
    <mergeCell ref="D39:K39"/>
    <mergeCell ref="C40:K40"/>
    <mergeCell ref="B18:B24"/>
    <mergeCell ref="C18:K18"/>
    <mergeCell ref="L19:O19"/>
    <mergeCell ref="L20:O20"/>
    <mergeCell ref="P20:U20"/>
    <mergeCell ref="P21:U21"/>
    <mergeCell ref="P22:U22"/>
    <mergeCell ref="P18:U18"/>
    <mergeCell ref="P19:U19"/>
    <mergeCell ref="L33:O33"/>
    <mergeCell ref="L34:O34"/>
    <mergeCell ref="P23:U23"/>
    <mergeCell ref="P24:U24"/>
    <mergeCell ref="P30:U30"/>
    <mergeCell ref="P31:U31"/>
    <mergeCell ref="P27:U27"/>
    <mergeCell ref="P26:U26"/>
    <mergeCell ref="L26:O26"/>
    <mergeCell ref="L147:M147"/>
    <mergeCell ref="L149:M149"/>
    <mergeCell ref="L32:O32"/>
    <mergeCell ref="L23:O23"/>
    <mergeCell ref="L24:O24"/>
    <mergeCell ref="C26:K26"/>
    <mergeCell ref="D27:K27"/>
    <mergeCell ref="L27:O27"/>
    <mergeCell ref="L30:O30"/>
    <mergeCell ref="L38:O38"/>
    <mergeCell ref="L39:O39"/>
    <mergeCell ref="L40:O40"/>
    <mergeCell ref="A49:V49"/>
    <mergeCell ref="N130:S130"/>
    <mergeCell ref="N94:N95"/>
    <mergeCell ref="O94:O95"/>
    <mergeCell ref="B87:D87"/>
    <mergeCell ref="B100:B111"/>
    <mergeCell ref="P73:U73"/>
    <mergeCell ref="C61:C74"/>
    <mergeCell ref="P102:U102"/>
    <mergeCell ref="C94:D95"/>
    <mergeCell ref="E102:M102"/>
    <mergeCell ref="E101:M101"/>
    <mergeCell ref="D28:K28"/>
    <mergeCell ref="D29:K29"/>
    <mergeCell ref="D30:K30"/>
    <mergeCell ref="D31:K31"/>
    <mergeCell ref="L28:O28"/>
    <mergeCell ref="L29:O29"/>
    <mergeCell ref="F55:M55"/>
    <mergeCell ref="P40:U40"/>
    <mergeCell ref="D37:K37"/>
    <mergeCell ref="P39:U39"/>
    <mergeCell ref="P28:U28"/>
    <mergeCell ref="P29:U29"/>
    <mergeCell ref="B52:V52"/>
    <mergeCell ref="F63:M63"/>
    <mergeCell ref="P67:U67"/>
    <mergeCell ref="F44:K44"/>
    <mergeCell ref="L31:O31"/>
    <mergeCell ref="L35:O35"/>
    <mergeCell ref="L36:O36"/>
    <mergeCell ref="L37:O37"/>
    <mergeCell ref="P55:U55"/>
    <mergeCell ref="P56:U56"/>
    <mergeCell ref="F56:M56"/>
    <mergeCell ref="F61:M62"/>
    <mergeCell ref="O61:O62"/>
    <mergeCell ref="P62:S62"/>
    <mergeCell ref="P61:U61"/>
    <mergeCell ref="P63:U63"/>
    <mergeCell ref="P64:U64"/>
    <mergeCell ref="P34:U34"/>
    <mergeCell ref="P32:U32"/>
    <mergeCell ref="P33:U33"/>
    <mergeCell ref="D35:K35"/>
    <mergeCell ref="D36:K36"/>
    <mergeCell ref="D38:K38"/>
    <mergeCell ref="F59:M60"/>
    <mergeCell ref="N59:N60"/>
    <mergeCell ref="F57:M58"/>
    <mergeCell ref="N57:N58"/>
    <mergeCell ref="P68:U68"/>
    <mergeCell ref="Q57:U58"/>
    <mergeCell ref="C56:E58"/>
    <mergeCell ref="B143:C143"/>
    <mergeCell ref="L131:M131"/>
    <mergeCell ref="B141:C141"/>
    <mergeCell ref="B137:C137"/>
    <mergeCell ref="B138:C138"/>
    <mergeCell ref="B139:C139"/>
    <mergeCell ref="B132:C132"/>
    <mergeCell ref="D132:F132"/>
    <mergeCell ref="B133:C133"/>
    <mergeCell ref="B134:C134"/>
    <mergeCell ref="D136:F136"/>
    <mergeCell ref="D137:F137"/>
    <mergeCell ref="D138:F138"/>
    <mergeCell ref="D139:F139"/>
    <mergeCell ref="D140:F140"/>
    <mergeCell ref="C59:E60"/>
    <mergeCell ref="B78:C84"/>
    <mergeCell ref="D79:M79"/>
    <mergeCell ref="D80:M80"/>
    <mergeCell ref="P5:T5"/>
    <mergeCell ref="P6:T6"/>
    <mergeCell ref="E106:M106"/>
    <mergeCell ref="E105:M105"/>
    <mergeCell ref="C3:D3"/>
    <mergeCell ref="Q2:T2"/>
    <mergeCell ref="B11:S11"/>
    <mergeCell ref="B142:C142"/>
    <mergeCell ref="D142:F142"/>
    <mergeCell ref="G142:K142"/>
    <mergeCell ref="G133:K133"/>
    <mergeCell ref="P104:U104"/>
    <mergeCell ref="P103:U103"/>
    <mergeCell ref="P109:U109"/>
    <mergeCell ref="C100:D104"/>
    <mergeCell ref="E104:M104"/>
    <mergeCell ref="E103:M103"/>
    <mergeCell ref="B136:C136"/>
    <mergeCell ref="D133:F133"/>
    <mergeCell ref="D134:F134"/>
    <mergeCell ref="B140:C140"/>
    <mergeCell ref="D141:F141"/>
    <mergeCell ref="G137:K137"/>
    <mergeCell ref="G136:K136"/>
  </mergeCells>
  <phoneticPr fontId="2"/>
  <conditionalFormatting sqref="O15:U15">
    <cfRule type="expression" dxfId="0" priority="4">
      <formula>#REF!=""</formula>
    </cfRule>
  </conditionalFormatting>
  <dataValidations count="6">
    <dataValidation type="list" allowBlank="1" showInputMessage="1" showErrorMessage="1" sqref="T132:U142 B48:J48 L147:M147 L149:M149">
      <formula1>B.○か空白</formula1>
    </dataValidation>
    <dataValidation type="list" allowBlank="1" showInputMessage="1" showErrorMessage="1" sqref="O78:O84 O56:O74 O114:O122 N111:O111 O88:O109 O126:O127">
      <formula1>Ｃ2.実施欄</formula1>
    </dataValidation>
    <dataValidation type="list" allowBlank="1" showInputMessage="1" showErrorMessage="1" sqref="N56:N74 N78:N84 N88:N109 N114:N122 N126:N127">
      <formula1>Ｃ1.計画欄</formula1>
    </dataValidation>
    <dataValidation type="list" allowBlank="1" showInputMessage="1" showErrorMessage="1" sqref="B132:C142">
      <formula1>F.施設</formula1>
    </dataValidation>
    <dataValidation type="list" allowBlank="1" showInputMessage="1" sqref="D132:F142">
      <formula1>M.長寿命化</formula1>
    </dataValidation>
    <dataValidation type="list" allowBlank="1" showInputMessage="1" showErrorMessage="1" sqref="O132:O142 M132:M142 Q132:Q142 S132:S142">
      <formula1>G.単位</formula1>
    </dataValidation>
  </dataValidations>
  <printOptions horizontalCentered="1"/>
  <pageMargins left="0.59055118110236227" right="0.31496062992125984" top="0.59055118110236227" bottom="0.39370078740157483" header="0.51181102362204722" footer="0.51181102362204722"/>
  <pageSetup paperSize="9" fitToWidth="0" fitToHeight="0" orientation="portrait" cellComments="asDisplayed" r:id="rId1"/>
  <headerFooter alignWithMargins="0"/>
  <rowBreaks count="3" manualBreakCount="3">
    <brk id="12" max="16383" man="1"/>
    <brk id="41" max="16383" man="1"/>
    <brk id="75" max="16383" man="1"/>
  </rowBreaks>
  <ignoredErrors>
    <ignoredError sqref="C19:C23 C27 C32 C37:C39" numberStoredAsText="1"/>
  </ignoredErrors>
</worksheet>
</file>

<file path=xl/worksheets/sheet5.xml><?xml version="1.0" encoding="utf-8"?>
<worksheet xmlns="http://schemas.openxmlformats.org/spreadsheetml/2006/main" xmlns:r="http://schemas.openxmlformats.org/officeDocument/2006/relationships">
  <dimension ref="B1:F51"/>
  <sheetViews>
    <sheetView showGridLines="0" view="pageBreakPreview" topLeftCell="A37" zoomScale="70" zoomScaleNormal="55" zoomScaleSheetLayoutView="70" workbookViewId="0">
      <selection activeCell="B10" sqref="B10"/>
    </sheetView>
  </sheetViews>
  <sheetFormatPr defaultColWidth="9" defaultRowHeight="19.5"/>
  <cols>
    <col min="1" max="1" width="2.125" style="547" customWidth="1"/>
    <col min="2" max="2" width="14.625" style="547" customWidth="1"/>
    <col min="3" max="3" width="35" style="547" customWidth="1"/>
    <col min="4" max="4" width="14.625" style="547" customWidth="1"/>
    <col min="5" max="5" width="4.5" style="547" customWidth="1"/>
    <col min="6" max="6" width="19.75" style="547" customWidth="1"/>
    <col min="7" max="7" width="2.125" style="547" customWidth="1"/>
    <col min="8" max="16384" width="9" style="547"/>
  </cols>
  <sheetData>
    <row r="1" spans="2:6">
      <c r="B1" s="547" t="s">
        <v>778</v>
      </c>
    </row>
    <row r="3" spans="2:6" ht="28.5">
      <c r="B3" s="889" t="s">
        <v>779</v>
      </c>
      <c r="C3" s="889"/>
      <c r="D3" s="889"/>
      <c r="E3" s="889"/>
      <c r="F3" s="889"/>
    </row>
    <row r="4" spans="2:6">
      <c r="B4" s="890" t="s">
        <v>780</v>
      </c>
      <c r="C4" s="890"/>
      <c r="D4" s="890"/>
      <c r="E4" s="890"/>
      <c r="F4" s="890"/>
    </row>
    <row r="5" spans="2:6">
      <c r="B5" s="548"/>
      <c r="C5" s="548"/>
      <c r="D5" s="548"/>
      <c r="E5" s="548"/>
      <c r="F5" s="548"/>
    </row>
    <row r="6" spans="2:6">
      <c r="B6" s="549" t="s">
        <v>781</v>
      </c>
    </row>
    <row r="7" spans="2:6">
      <c r="B7" s="549" t="s">
        <v>782</v>
      </c>
    </row>
    <row r="9" spans="2:6" s="548" customFormat="1">
      <c r="B9" s="550" t="s">
        <v>783</v>
      </c>
      <c r="C9" s="550" t="s">
        <v>784</v>
      </c>
      <c r="D9" s="891" t="s">
        <v>785</v>
      </c>
      <c r="E9" s="891"/>
      <c r="F9" s="550" t="s">
        <v>786</v>
      </c>
    </row>
    <row r="10" spans="2:6" s="554" customFormat="1" ht="39.950000000000003" customHeight="1">
      <c r="B10" s="551"/>
      <c r="C10" s="551"/>
      <c r="D10" s="552"/>
      <c r="E10" s="553" t="s">
        <v>787</v>
      </c>
      <c r="F10" s="551"/>
    </row>
    <row r="11" spans="2:6" s="554" customFormat="1" ht="39.950000000000003" customHeight="1">
      <c r="B11" s="551"/>
      <c r="C11" s="555"/>
      <c r="D11" s="552"/>
      <c r="E11" s="553" t="s">
        <v>787</v>
      </c>
      <c r="F11" s="551"/>
    </row>
    <row r="12" spans="2:6" s="554" customFormat="1" ht="39.950000000000003" customHeight="1">
      <c r="B12" s="551"/>
      <c r="C12" s="555"/>
      <c r="D12" s="552"/>
      <c r="E12" s="553" t="s">
        <v>787</v>
      </c>
      <c r="F12" s="551"/>
    </row>
    <row r="13" spans="2:6" s="554" customFormat="1" ht="39.950000000000003" customHeight="1">
      <c r="B13" s="551"/>
      <c r="C13" s="555"/>
      <c r="D13" s="552"/>
      <c r="E13" s="553" t="s">
        <v>787</v>
      </c>
      <c r="F13" s="551"/>
    </row>
    <row r="14" spans="2:6" s="554" customFormat="1" ht="39.950000000000003" customHeight="1">
      <c r="B14" s="551"/>
      <c r="C14" s="555"/>
      <c r="D14" s="552"/>
      <c r="E14" s="553" t="s">
        <v>787</v>
      </c>
      <c r="F14" s="551"/>
    </row>
    <row r="15" spans="2:6" s="554" customFormat="1" ht="39.950000000000003" customHeight="1">
      <c r="B15" s="551"/>
      <c r="C15" s="555"/>
      <c r="D15" s="552"/>
      <c r="E15" s="553" t="s">
        <v>787</v>
      </c>
      <c r="F15" s="551"/>
    </row>
    <row r="16" spans="2:6" s="554" customFormat="1" ht="39.950000000000003" customHeight="1">
      <c r="B16" s="551"/>
      <c r="C16" s="555"/>
      <c r="D16" s="552"/>
      <c r="E16" s="553" t="s">
        <v>787</v>
      </c>
      <c r="F16" s="551"/>
    </row>
    <row r="17" spans="2:6" s="554" customFormat="1" ht="39.950000000000003" customHeight="1">
      <c r="B17" s="551"/>
      <c r="C17" s="555"/>
      <c r="D17" s="552"/>
      <c r="E17" s="553" t="s">
        <v>787</v>
      </c>
      <c r="F17" s="551"/>
    </row>
    <row r="18" spans="2:6" s="554" customFormat="1" ht="39.950000000000003" customHeight="1">
      <c r="B18" s="551"/>
      <c r="C18" s="555"/>
      <c r="D18" s="552"/>
      <c r="E18" s="553" t="s">
        <v>787</v>
      </c>
      <c r="F18" s="551"/>
    </row>
    <row r="19" spans="2:6" s="554" customFormat="1" ht="39.950000000000003" customHeight="1">
      <c r="B19" s="551"/>
      <c r="C19" s="555"/>
      <c r="D19" s="552"/>
      <c r="E19" s="553" t="s">
        <v>787</v>
      </c>
      <c r="F19" s="551"/>
    </row>
    <row r="20" spans="2:6" s="554" customFormat="1" ht="39.950000000000003" customHeight="1" thickBot="1">
      <c r="B20" s="556"/>
      <c r="C20" s="557"/>
      <c r="D20" s="558"/>
      <c r="E20" s="559" t="s">
        <v>787</v>
      </c>
      <c r="F20" s="556"/>
    </row>
    <row r="21" spans="2:6" s="554" customFormat="1" ht="39.950000000000003" customHeight="1" thickTop="1">
      <c r="B21" s="892" t="s">
        <v>788</v>
      </c>
      <c r="C21" s="892"/>
      <c r="D21" s="560" t="str">
        <f>IF(SUM(D10:D20)=0,"",SUM(D10:D20))</f>
        <v/>
      </c>
      <c r="E21" s="561" t="s">
        <v>787</v>
      </c>
      <c r="F21" s="561"/>
    </row>
    <row r="22" spans="2:6" s="562" customFormat="1"/>
    <row r="23" spans="2:6" s="562" customFormat="1">
      <c r="B23" s="562" t="s">
        <v>789</v>
      </c>
    </row>
    <row r="24" spans="2:6" s="562" customFormat="1">
      <c r="B24" s="887" t="s">
        <v>790</v>
      </c>
      <c r="C24" s="887"/>
      <c r="D24" s="887" t="s">
        <v>791</v>
      </c>
      <c r="E24" s="887"/>
      <c r="F24" s="887"/>
    </row>
    <row r="25" spans="2:6" s="562" customFormat="1" ht="48.75" customHeight="1">
      <c r="B25" s="888" t="s">
        <v>792</v>
      </c>
      <c r="C25" s="888"/>
      <c r="D25" s="888"/>
      <c r="E25" s="888"/>
      <c r="F25" s="888"/>
    </row>
    <row r="26" spans="2:6" s="562" customFormat="1"/>
    <row r="27" spans="2:6">
      <c r="B27" s="547" t="s">
        <v>778</v>
      </c>
    </row>
    <row r="29" spans="2:6" ht="28.5">
      <c r="B29" s="889" t="s">
        <v>779</v>
      </c>
      <c r="C29" s="889"/>
      <c r="D29" s="889"/>
      <c r="E29" s="889"/>
      <c r="F29" s="889"/>
    </row>
    <row r="30" spans="2:6">
      <c r="B30" s="890" t="s">
        <v>793</v>
      </c>
      <c r="C30" s="890"/>
      <c r="D30" s="890"/>
      <c r="E30" s="890"/>
      <c r="F30" s="890"/>
    </row>
    <row r="31" spans="2:6">
      <c r="B31" s="548"/>
      <c r="C31" s="548"/>
      <c r="D31" s="548"/>
      <c r="E31" s="548"/>
      <c r="F31" s="548"/>
    </row>
    <row r="32" spans="2:6">
      <c r="B32" s="549" t="s">
        <v>781</v>
      </c>
    </row>
    <row r="33" spans="2:6">
      <c r="B33" s="549" t="s">
        <v>782</v>
      </c>
    </row>
    <row r="35" spans="2:6" s="548" customFormat="1">
      <c r="B35" s="550" t="s">
        <v>783</v>
      </c>
      <c r="C35" s="550" t="s">
        <v>784</v>
      </c>
      <c r="D35" s="891" t="s">
        <v>785</v>
      </c>
      <c r="E35" s="891"/>
      <c r="F35" s="550" t="s">
        <v>786</v>
      </c>
    </row>
    <row r="36" spans="2:6" s="554" customFormat="1" ht="39.950000000000003" customHeight="1">
      <c r="B36" s="551"/>
      <c r="C36" s="555"/>
      <c r="D36" s="552"/>
      <c r="E36" s="553" t="s">
        <v>787</v>
      </c>
      <c r="F36" s="555"/>
    </row>
    <row r="37" spans="2:6" s="554" customFormat="1" ht="39.950000000000003" customHeight="1">
      <c r="B37" s="551"/>
      <c r="C37" s="555"/>
      <c r="D37" s="552"/>
      <c r="E37" s="553" t="s">
        <v>787</v>
      </c>
      <c r="F37" s="551"/>
    </row>
    <row r="38" spans="2:6" s="554" customFormat="1" ht="39.950000000000003" customHeight="1">
      <c r="B38" s="551"/>
      <c r="C38" s="555"/>
      <c r="D38" s="552"/>
      <c r="E38" s="553" t="s">
        <v>787</v>
      </c>
      <c r="F38" s="551"/>
    </row>
    <row r="39" spans="2:6" s="554" customFormat="1" ht="39.950000000000003" customHeight="1">
      <c r="B39" s="551"/>
      <c r="C39" s="555"/>
      <c r="D39" s="552"/>
      <c r="E39" s="553" t="s">
        <v>787</v>
      </c>
      <c r="F39" s="551"/>
    </row>
    <row r="40" spans="2:6" s="554" customFormat="1" ht="39.950000000000003" customHeight="1">
      <c r="B40" s="551"/>
      <c r="C40" s="555"/>
      <c r="D40" s="552"/>
      <c r="E40" s="553" t="s">
        <v>787</v>
      </c>
      <c r="F40" s="551"/>
    </row>
    <row r="41" spans="2:6" s="554" customFormat="1" ht="39.950000000000003" customHeight="1">
      <c r="B41" s="551"/>
      <c r="C41" s="555"/>
      <c r="D41" s="552"/>
      <c r="E41" s="553" t="s">
        <v>787</v>
      </c>
      <c r="F41" s="551"/>
    </row>
    <row r="42" spans="2:6" s="554" customFormat="1" ht="39.950000000000003" customHeight="1">
      <c r="B42" s="551"/>
      <c r="C42" s="555"/>
      <c r="D42" s="552"/>
      <c r="E42" s="553" t="s">
        <v>787</v>
      </c>
      <c r="F42" s="551"/>
    </row>
    <row r="43" spans="2:6" s="554" customFormat="1" ht="39.950000000000003" customHeight="1">
      <c r="B43" s="551"/>
      <c r="C43" s="555"/>
      <c r="D43" s="552"/>
      <c r="E43" s="553" t="s">
        <v>787</v>
      </c>
      <c r="F43" s="551"/>
    </row>
    <row r="44" spans="2:6" s="554" customFormat="1" ht="39.950000000000003" customHeight="1">
      <c r="B44" s="551"/>
      <c r="C44" s="555"/>
      <c r="D44" s="552"/>
      <c r="E44" s="553" t="s">
        <v>787</v>
      </c>
      <c r="F44" s="551"/>
    </row>
    <row r="45" spans="2:6" s="554" customFormat="1" ht="39.950000000000003" customHeight="1">
      <c r="B45" s="551"/>
      <c r="C45" s="555"/>
      <c r="D45" s="552"/>
      <c r="E45" s="553" t="s">
        <v>787</v>
      </c>
      <c r="F45" s="551"/>
    </row>
    <row r="46" spans="2:6" s="554" customFormat="1" ht="39.950000000000003" customHeight="1" thickBot="1">
      <c r="B46" s="556"/>
      <c r="C46" s="557"/>
      <c r="D46" s="558"/>
      <c r="E46" s="559" t="s">
        <v>787</v>
      </c>
      <c r="F46" s="556"/>
    </row>
    <row r="47" spans="2:6" s="554" customFormat="1" ht="39.950000000000003" customHeight="1" thickTop="1">
      <c r="B47" s="892" t="s">
        <v>788</v>
      </c>
      <c r="C47" s="892"/>
      <c r="D47" s="560" t="str">
        <f>IF(SUM(D36:D46)=0,"",SUM(D36:D46))</f>
        <v/>
      </c>
      <c r="E47" s="561" t="s">
        <v>787</v>
      </c>
      <c r="F47" s="561"/>
    </row>
    <row r="48" spans="2:6" s="562" customFormat="1"/>
    <row r="49" spans="2:6" s="562" customFormat="1">
      <c r="B49" s="562" t="s">
        <v>789</v>
      </c>
    </row>
    <row r="50" spans="2:6" s="562" customFormat="1">
      <c r="B50" s="887" t="s">
        <v>790</v>
      </c>
      <c r="C50" s="887"/>
      <c r="D50" s="887" t="s">
        <v>791</v>
      </c>
      <c r="E50" s="887"/>
      <c r="F50" s="887"/>
    </row>
    <row r="51" spans="2:6" s="562" customFormat="1" ht="48.75" customHeight="1">
      <c r="B51" s="888" t="s">
        <v>792</v>
      </c>
      <c r="C51" s="888"/>
      <c r="D51" s="888"/>
      <c r="E51" s="888"/>
      <c r="F51" s="888"/>
    </row>
  </sheetData>
  <mergeCells count="16">
    <mergeCell ref="B3:F3"/>
    <mergeCell ref="B4:F4"/>
    <mergeCell ref="D9:E9"/>
    <mergeCell ref="B21:C21"/>
    <mergeCell ref="B24:C24"/>
    <mergeCell ref="D24:F24"/>
    <mergeCell ref="B50:C50"/>
    <mergeCell ref="D50:F50"/>
    <mergeCell ref="B51:C51"/>
    <mergeCell ref="D51:F51"/>
    <mergeCell ref="B25:C25"/>
    <mergeCell ref="D25:F25"/>
    <mergeCell ref="B29:F29"/>
    <mergeCell ref="B30:F30"/>
    <mergeCell ref="D35:E35"/>
    <mergeCell ref="B47:C47"/>
  </mergeCells>
  <phoneticPr fontId="2"/>
  <pageMargins left="0.7" right="0.7" top="0.75" bottom="0.75" header="0.3" footer="0.3"/>
  <pageSetup paperSize="9" scale="96" orientation="portrait" r:id="rId1"/>
  <rowBreaks count="1" manualBreakCount="1">
    <brk id="26" max="16383" man="1"/>
  </rowBreaks>
</worksheet>
</file>

<file path=xl/worksheets/sheet6.xml><?xml version="1.0" encoding="utf-8"?>
<worksheet xmlns="http://schemas.openxmlformats.org/spreadsheetml/2006/main" xmlns:r="http://schemas.openxmlformats.org/officeDocument/2006/relationships">
  <sheetPr>
    <tabColor rgb="FF66FFFF"/>
  </sheetPr>
  <dimension ref="A1:D94"/>
  <sheetViews>
    <sheetView view="pageBreakPreview" zoomScaleSheetLayoutView="100" workbookViewId="0">
      <selection activeCell="C11" sqref="C11"/>
    </sheetView>
  </sheetViews>
  <sheetFormatPr defaultColWidth="9" defaultRowHeight="18.75"/>
  <cols>
    <col min="1" max="1" width="10.5" style="285" customWidth="1"/>
    <col min="2" max="2" width="15.25" style="285" customWidth="1"/>
    <col min="3" max="3" width="54.25" style="383" customWidth="1"/>
    <col min="4" max="16384" width="9" style="285"/>
  </cols>
  <sheetData>
    <row r="1" spans="1:4" ht="21.75" customHeight="1">
      <c r="A1" s="893" t="s">
        <v>738</v>
      </c>
      <c r="B1" s="893"/>
      <c r="C1" s="893"/>
      <c r="D1" s="893"/>
    </row>
    <row r="2" spans="1:4" ht="15.75" customHeight="1">
      <c r="A2" s="368"/>
      <c r="C2" s="369"/>
      <c r="D2" s="370" t="s">
        <v>520</v>
      </c>
    </row>
    <row r="3" spans="1:4" ht="15.75" customHeight="1">
      <c r="A3" s="371"/>
      <c r="C3" s="372" t="s">
        <v>147</v>
      </c>
      <c r="D3" s="373">
        <v>200</v>
      </c>
    </row>
    <row r="4" spans="1:4" ht="15.75" customHeight="1">
      <c r="A4" s="371"/>
      <c r="C4" s="372" t="s">
        <v>191</v>
      </c>
      <c r="D4" s="373">
        <v>300</v>
      </c>
    </row>
    <row r="5" spans="1:4" ht="24" customHeight="1">
      <c r="A5" s="371" t="s">
        <v>99</v>
      </c>
      <c r="B5" s="368"/>
      <c r="C5" s="374"/>
      <c r="D5" s="375"/>
    </row>
    <row r="6" spans="1:4" ht="6.75" customHeight="1">
      <c r="A6" s="371"/>
      <c r="B6" s="368"/>
      <c r="C6" s="374"/>
      <c r="D6" s="375"/>
    </row>
    <row r="7" spans="1:4" ht="21" customHeight="1">
      <c r="A7" s="400" t="s">
        <v>100</v>
      </c>
      <c r="B7" s="368"/>
      <c r="C7" s="374"/>
      <c r="D7" s="375"/>
    </row>
    <row r="8" spans="1:4" ht="15.75" customHeight="1">
      <c r="A8" s="894" t="s">
        <v>101</v>
      </c>
      <c r="B8" s="895"/>
      <c r="C8" s="376" t="s">
        <v>102</v>
      </c>
      <c r="D8" s="377" t="s">
        <v>521</v>
      </c>
    </row>
    <row r="9" spans="1:4" ht="15.75" customHeight="1">
      <c r="A9" s="899" t="s">
        <v>413</v>
      </c>
      <c r="B9" s="378" t="s">
        <v>103</v>
      </c>
      <c r="C9" s="378" t="s">
        <v>104</v>
      </c>
      <c r="D9" s="377">
        <v>1</v>
      </c>
    </row>
    <row r="10" spans="1:4" ht="15.75" customHeight="1">
      <c r="A10" s="901"/>
      <c r="B10" s="378" t="s">
        <v>105</v>
      </c>
      <c r="C10" s="378" t="s">
        <v>106</v>
      </c>
      <c r="D10" s="377">
        <v>2</v>
      </c>
    </row>
    <row r="11" spans="1:4" ht="15.75" customHeight="1">
      <c r="A11" s="896" t="s">
        <v>412</v>
      </c>
      <c r="B11" s="897"/>
      <c r="C11" s="534" t="s">
        <v>769</v>
      </c>
      <c r="D11" s="377">
        <v>3</v>
      </c>
    </row>
    <row r="12" spans="1:4" ht="15.75" customHeight="1">
      <c r="A12" s="898" t="s">
        <v>108</v>
      </c>
      <c r="B12" s="900" t="s">
        <v>109</v>
      </c>
      <c r="C12" s="378" t="s">
        <v>360</v>
      </c>
      <c r="D12" s="377">
        <v>4</v>
      </c>
    </row>
    <row r="13" spans="1:4" ht="15.75" customHeight="1">
      <c r="A13" s="898"/>
      <c r="B13" s="900"/>
      <c r="C13" s="379" t="s">
        <v>361</v>
      </c>
      <c r="D13" s="377">
        <v>5</v>
      </c>
    </row>
    <row r="14" spans="1:4" ht="15.75" customHeight="1">
      <c r="A14" s="898"/>
      <c r="B14" s="900"/>
      <c r="C14" s="380" t="s">
        <v>346</v>
      </c>
      <c r="D14" s="377">
        <v>6</v>
      </c>
    </row>
    <row r="15" spans="1:4" ht="15.75" customHeight="1">
      <c r="A15" s="898"/>
      <c r="B15" s="900" t="s">
        <v>110</v>
      </c>
      <c r="C15" s="378" t="s">
        <v>362</v>
      </c>
      <c r="D15" s="377">
        <v>7</v>
      </c>
    </row>
    <row r="16" spans="1:4" ht="15.75" customHeight="1">
      <c r="A16" s="898"/>
      <c r="B16" s="900"/>
      <c r="C16" s="378" t="s">
        <v>363</v>
      </c>
      <c r="D16" s="377">
        <v>8</v>
      </c>
    </row>
    <row r="17" spans="1:4" ht="15.75" customHeight="1">
      <c r="A17" s="898"/>
      <c r="B17" s="900"/>
      <c r="C17" s="378" t="s">
        <v>364</v>
      </c>
      <c r="D17" s="377">
        <v>9</v>
      </c>
    </row>
    <row r="18" spans="1:4" ht="15.75" customHeight="1">
      <c r="A18" s="898"/>
      <c r="B18" s="900" t="s">
        <v>111</v>
      </c>
      <c r="C18" s="380" t="s">
        <v>365</v>
      </c>
      <c r="D18" s="377">
        <v>10</v>
      </c>
    </row>
    <row r="19" spans="1:4" ht="15.75" customHeight="1">
      <c r="A19" s="898"/>
      <c r="B19" s="900"/>
      <c r="C19" s="380" t="s">
        <v>366</v>
      </c>
      <c r="D19" s="377">
        <v>11</v>
      </c>
    </row>
    <row r="20" spans="1:4" ht="15.75" customHeight="1">
      <c r="A20" s="898"/>
      <c r="B20" s="900"/>
      <c r="C20" s="380" t="s">
        <v>347</v>
      </c>
      <c r="D20" s="377">
        <v>12</v>
      </c>
    </row>
    <row r="21" spans="1:4" ht="15.75" customHeight="1">
      <c r="A21" s="898"/>
      <c r="B21" s="900" t="s">
        <v>112</v>
      </c>
      <c r="C21" s="380" t="s">
        <v>367</v>
      </c>
      <c r="D21" s="377">
        <v>13</v>
      </c>
    </row>
    <row r="22" spans="1:4" ht="15.75" customHeight="1">
      <c r="A22" s="898"/>
      <c r="B22" s="900"/>
      <c r="C22" s="380" t="s">
        <v>368</v>
      </c>
      <c r="D22" s="377">
        <v>14</v>
      </c>
    </row>
    <row r="23" spans="1:4" ht="15.75" customHeight="1">
      <c r="A23" s="899"/>
      <c r="B23" s="900"/>
      <c r="C23" s="380" t="s">
        <v>369</v>
      </c>
      <c r="D23" s="377">
        <v>15</v>
      </c>
    </row>
    <row r="24" spans="1:4" ht="15.75" customHeight="1">
      <c r="A24" s="381"/>
      <c r="B24" s="372" t="s">
        <v>113</v>
      </c>
      <c r="C24" s="372" t="s">
        <v>114</v>
      </c>
      <c r="D24" s="377">
        <v>16</v>
      </c>
    </row>
    <row r="25" spans="1:4" ht="15.75" customHeight="1">
      <c r="A25" s="382"/>
      <c r="D25" s="384"/>
    </row>
    <row r="26" spans="1:4" ht="21.75" customHeight="1">
      <c r="A26" s="400" t="s">
        <v>115</v>
      </c>
      <c r="B26" s="382"/>
      <c r="D26" s="384"/>
    </row>
    <row r="27" spans="1:4" ht="15.75" customHeight="1">
      <c r="A27" s="894" t="s">
        <v>101</v>
      </c>
      <c r="B27" s="895"/>
      <c r="C27" s="376" t="s">
        <v>102</v>
      </c>
      <c r="D27" s="377" t="s">
        <v>521</v>
      </c>
    </row>
    <row r="28" spans="1:4" ht="15.75" customHeight="1">
      <c r="A28" s="896" t="s">
        <v>117</v>
      </c>
      <c r="B28" s="897"/>
      <c r="C28" s="385" t="s">
        <v>523</v>
      </c>
      <c r="D28" s="370">
        <v>17</v>
      </c>
    </row>
    <row r="29" spans="1:4" ht="15.75" customHeight="1">
      <c r="A29" s="896"/>
      <c r="B29" s="897"/>
      <c r="C29" s="385" t="s">
        <v>524</v>
      </c>
      <c r="D29" s="370">
        <v>18</v>
      </c>
    </row>
    <row r="30" spans="1:4" ht="15.75" customHeight="1">
      <c r="A30" s="896"/>
      <c r="B30" s="897"/>
      <c r="C30" s="385" t="s">
        <v>525</v>
      </c>
      <c r="D30" s="370">
        <v>19</v>
      </c>
    </row>
    <row r="31" spans="1:4" ht="15.75" customHeight="1">
      <c r="A31" s="896"/>
      <c r="B31" s="897"/>
      <c r="C31" s="385" t="s">
        <v>526</v>
      </c>
      <c r="D31" s="370">
        <v>20</v>
      </c>
    </row>
    <row r="32" spans="1:4" ht="15.75" customHeight="1">
      <c r="A32" s="896"/>
      <c r="B32" s="897"/>
      <c r="C32" s="385" t="s">
        <v>527</v>
      </c>
      <c r="D32" s="370">
        <v>21</v>
      </c>
    </row>
    <row r="33" spans="1:4" ht="15.75" customHeight="1">
      <c r="A33" s="896"/>
      <c r="B33" s="897"/>
      <c r="C33" s="385" t="s">
        <v>528</v>
      </c>
      <c r="D33" s="370">
        <v>22</v>
      </c>
    </row>
    <row r="34" spans="1:4" ht="15.75" customHeight="1">
      <c r="A34" s="896"/>
      <c r="B34" s="897"/>
      <c r="C34" s="385" t="s">
        <v>155</v>
      </c>
      <c r="D34" s="370">
        <v>23</v>
      </c>
    </row>
    <row r="35" spans="1:4" ht="7.5" customHeight="1">
      <c r="A35" s="368"/>
      <c r="B35" s="368"/>
      <c r="C35" s="374"/>
      <c r="D35" s="375"/>
    </row>
    <row r="36" spans="1:4" ht="24" customHeight="1">
      <c r="A36" s="371" t="s">
        <v>118</v>
      </c>
      <c r="B36" s="368"/>
      <c r="C36" s="374"/>
      <c r="D36" s="375"/>
    </row>
    <row r="37" spans="1:4" ht="9" customHeight="1">
      <c r="A37" s="371"/>
      <c r="B37" s="368"/>
      <c r="C37" s="374"/>
      <c r="D37" s="375"/>
    </row>
    <row r="38" spans="1:4" ht="18.75" customHeight="1">
      <c r="A38" s="401" t="s">
        <v>119</v>
      </c>
      <c r="B38" s="368"/>
      <c r="C38" s="374"/>
      <c r="D38" s="375"/>
    </row>
    <row r="39" spans="1:4" ht="15.75" customHeight="1">
      <c r="A39" s="894" t="s">
        <v>101</v>
      </c>
      <c r="B39" s="895"/>
      <c r="C39" s="376" t="s">
        <v>102</v>
      </c>
      <c r="D39" s="370" t="s">
        <v>520</v>
      </c>
    </row>
    <row r="40" spans="1:4" ht="15.75" customHeight="1">
      <c r="A40" s="906" t="s">
        <v>414</v>
      </c>
      <c r="B40" s="902" t="s">
        <v>120</v>
      </c>
      <c r="C40" s="380" t="s">
        <v>121</v>
      </c>
      <c r="D40" s="370">
        <v>24</v>
      </c>
    </row>
    <row r="41" spans="1:4" ht="15.75" customHeight="1">
      <c r="A41" s="907"/>
      <c r="B41" s="903"/>
      <c r="C41" s="386" t="s">
        <v>122</v>
      </c>
      <c r="D41" s="370">
        <v>25</v>
      </c>
    </row>
    <row r="42" spans="1:4" ht="15.75" customHeight="1">
      <c r="A42" s="907"/>
      <c r="B42" s="903"/>
      <c r="C42" s="380" t="s">
        <v>123</v>
      </c>
      <c r="D42" s="370">
        <v>26</v>
      </c>
    </row>
    <row r="43" spans="1:4" ht="15.75" customHeight="1">
      <c r="A43" s="907"/>
      <c r="B43" s="903"/>
      <c r="C43" s="380" t="s">
        <v>124</v>
      </c>
      <c r="D43" s="370">
        <v>27</v>
      </c>
    </row>
    <row r="44" spans="1:4" ht="15.75" customHeight="1">
      <c r="A44" s="908"/>
      <c r="B44" s="387" t="s">
        <v>105</v>
      </c>
      <c r="C44" s="388" t="s">
        <v>106</v>
      </c>
      <c r="D44" s="370">
        <v>28</v>
      </c>
    </row>
    <row r="45" spans="1:4" ht="15.75" customHeight="1">
      <c r="A45" s="909" t="s">
        <v>412</v>
      </c>
      <c r="B45" s="910"/>
      <c r="C45" s="388" t="s">
        <v>125</v>
      </c>
      <c r="D45" s="370">
        <v>29</v>
      </c>
    </row>
    <row r="46" spans="1:4" ht="15.75" customHeight="1">
      <c r="A46" s="900" t="s">
        <v>108</v>
      </c>
      <c r="B46" s="380" t="s">
        <v>126</v>
      </c>
      <c r="C46" s="389" t="s">
        <v>127</v>
      </c>
      <c r="D46" s="370">
        <v>30</v>
      </c>
    </row>
    <row r="47" spans="1:4" ht="15.75" customHeight="1">
      <c r="A47" s="900"/>
      <c r="B47" s="380" t="s">
        <v>128</v>
      </c>
      <c r="C47" s="378" t="s">
        <v>129</v>
      </c>
      <c r="D47" s="370">
        <v>31</v>
      </c>
    </row>
    <row r="48" spans="1:4" ht="15.75" customHeight="1">
      <c r="A48" s="900"/>
      <c r="B48" s="380" t="s">
        <v>130</v>
      </c>
      <c r="C48" s="378" t="s">
        <v>131</v>
      </c>
      <c r="D48" s="370">
        <v>32</v>
      </c>
    </row>
    <row r="49" spans="1:4" ht="15.75" customHeight="1">
      <c r="A49" s="900"/>
      <c r="B49" s="380" t="s">
        <v>112</v>
      </c>
      <c r="C49" s="378" t="s">
        <v>132</v>
      </c>
      <c r="D49" s="370">
        <v>33</v>
      </c>
    </row>
    <row r="50" spans="1:4" ht="15.75" customHeight="1">
      <c r="A50" s="368"/>
      <c r="B50" s="368"/>
      <c r="C50" s="374"/>
      <c r="D50" s="390"/>
    </row>
    <row r="51" spans="1:4" ht="25.5" customHeight="1">
      <c r="A51" s="400" t="s">
        <v>133</v>
      </c>
      <c r="B51" s="368"/>
      <c r="C51" s="391"/>
      <c r="D51" s="375"/>
    </row>
    <row r="52" spans="1:4" ht="17.25" customHeight="1">
      <c r="A52" s="911" t="s">
        <v>101</v>
      </c>
      <c r="B52" s="912"/>
      <c r="C52" s="913" t="s">
        <v>116</v>
      </c>
      <c r="D52" s="904" t="s">
        <v>522</v>
      </c>
    </row>
    <row r="53" spans="1:4" ht="17.25" customHeight="1">
      <c r="A53" s="392"/>
      <c r="B53" s="376" t="s">
        <v>134</v>
      </c>
      <c r="C53" s="914"/>
      <c r="D53" s="905"/>
    </row>
    <row r="54" spans="1:4" ht="17.25" customHeight="1">
      <c r="A54" s="900" t="s">
        <v>105</v>
      </c>
      <c r="B54" s="372" t="s">
        <v>86</v>
      </c>
      <c r="C54" s="387" t="s">
        <v>179</v>
      </c>
      <c r="D54" s="370">
        <v>34</v>
      </c>
    </row>
    <row r="55" spans="1:4" ht="17.25" customHeight="1">
      <c r="A55" s="900"/>
      <c r="B55" s="372" t="s">
        <v>135</v>
      </c>
      <c r="C55" s="387" t="s">
        <v>180</v>
      </c>
      <c r="D55" s="370">
        <v>35</v>
      </c>
    </row>
    <row r="56" spans="1:4" ht="34.5" customHeight="1">
      <c r="A56" s="900"/>
      <c r="B56" s="369" t="s">
        <v>136</v>
      </c>
      <c r="C56" s="387" t="s">
        <v>181</v>
      </c>
      <c r="D56" s="370">
        <v>36</v>
      </c>
    </row>
    <row r="57" spans="1:4" ht="32.25" customHeight="1">
      <c r="A57" s="900"/>
      <c r="B57" s="393" t="s">
        <v>137</v>
      </c>
      <c r="C57" s="387" t="s">
        <v>182</v>
      </c>
      <c r="D57" s="370">
        <v>37</v>
      </c>
    </row>
    <row r="58" spans="1:4" ht="17.25" customHeight="1">
      <c r="A58" s="900"/>
      <c r="B58" s="372" t="s">
        <v>138</v>
      </c>
      <c r="C58" s="387" t="s">
        <v>183</v>
      </c>
      <c r="D58" s="370">
        <v>38</v>
      </c>
    </row>
    <row r="59" spans="1:4" ht="17.25" customHeight="1">
      <c r="A59" s="900" t="s">
        <v>108</v>
      </c>
      <c r="B59" s="915" t="s">
        <v>86</v>
      </c>
      <c r="C59" s="387" t="s">
        <v>184</v>
      </c>
      <c r="D59" s="370">
        <v>39</v>
      </c>
    </row>
    <row r="60" spans="1:4" ht="17.25" customHeight="1">
      <c r="A60" s="900"/>
      <c r="B60" s="915"/>
      <c r="C60" s="387" t="s">
        <v>185</v>
      </c>
      <c r="D60" s="370">
        <v>40</v>
      </c>
    </row>
    <row r="61" spans="1:4" ht="17.25" customHeight="1">
      <c r="A61" s="900"/>
      <c r="B61" s="915"/>
      <c r="C61" s="387" t="s">
        <v>355</v>
      </c>
      <c r="D61" s="370">
        <v>41</v>
      </c>
    </row>
    <row r="62" spans="1:4" ht="17.25" customHeight="1">
      <c r="A62" s="900"/>
      <c r="B62" s="915" t="s">
        <v>139</v>
      </c>
      <c r="C62" s="387" t="s">
        <v>186</v>
      </c>
      <c r="D62" s="370">
        <v>42</v>
      </c>
    </row>
    <row r="63" spans="1:4" ht="17.25" customHeight="1">
      <c r="A63" s="900"/>
      <c r="B63" s="915"/>
      <c r="C63" s="387" t="s">
        <v>156</v>
      </c>
      <c r="D63" s="370">
        <v>43</v>
      </c>
    </row>
    <row r="64" spans="1:4" ht="17.25" customHeight="1">
      <c r="A64" s="900"/>
      <c r="B64" s="915"/>
      <c r="C64" s="387" t="s">
        <v>356</v>
      </c>
      <c r="D64" s="370">
        <v>44</v>
      </c>
    </row>
    <row r="65" spans="1:4" ht="17.25" customHeight="1">
      <c r="A65" s="900"/>
      <c r="B65" s="900" t="s">
        <v>140</v>
      </c>
      <c r="C65" s="387" t="s">
        <v>338</v>
      </c>
      <c r="D65" s="370">
        <v>45</v>
      </c>
    </row>
    <row r="66" spans="1:4" ht="17.25" customHeight="1">
      <c r="A66" s="900"/>
      <c r="B66" s="900"/>
      <c r="C66" s="387" t="s">
        <v>187</v>
      </c>
      <c r="D66" s="370">
        <v>46</v>
      </c>
    </row>
    <row r="67" spans="1:4" ht="17.25" customHeight="1">
      <c r="A67" s="900"/>
      <c r="B67" s="900"/>
      <c r="C67" s="387" t="s">
        <v>357</v>
      </c>
      <c r="D67" s="370">
        <v>47</v>
      </c>
    </row>
    <row r="68" spans="1:4" ht="17.25" customHeight="1">
      <c r="A68" s="900"/>
      <c r="B68" s="916" t="s">
        <v>137</v>
      </c>
      <c r="C68" s="387" t="s">
        <v>188</v>
      </c>
      <c r="D68" s="370">
        <v>48</v>
      </c>
    </row>
    <row r="69" spans="1:4" ht="17.25" customHeight="1">
      <c r="A69" s="900"/>
      <c r="B69" s="916"/>
      <c r="C69" s="387" t="s">
        <v>189</v>
      </c>
      <c r="D69" s="370">
        <v>49</v>
      </c>
    </row>
    <row r="70" spans="1:4" ht="17.25" customHeight="1">
      <c r="A70" s="900"/>
      <c r="B70" s="378" t="s">
        <v>138</v>
      </c>
      <c r="C70" s="387" t="s">
        <v>190</v>
      </c>
      <c r="D70" s="370">
        <v>50</v>
      </c>
    </row>
    <row r="71" spans="1:4" ht="17.25" customHeight="1">
      <c r="A71" s="917" t="s">
        <v>141</v>
      </c>
      <c r="B71" s="918"/>
      <c r="C71" s="372" t="s">
        <v>157</v>
      </c>
      <c r="D71" s="370">
        <v>51</v>
      </c>
    </row>
    <row r="72" spans="1:4" ht="17.25" customHeight="1">
      <c r="A72" s="368"/>
      <c r="B72" s="368"/>
      <c r="C72" s="374"/>
      <c r="D72" s="390"/>
    </row>
    <row r="73" spans="1:4" ht="17.25" customHeight="1">
      <c r="A73" s="400" t="s">
        <v>142</v>
      </c>
      <c r="B73" s="394"/>
      <c r="C73" s="374"/>
      <c r="D73" s="390"/>
    </row>
    <row r="74" spans="1:4" ht="17.25" customHeight="1">
      <c r="A74" s="912" t="s">
        <v>101</v>
      </c>
      <c r="B74" s="912"/>
      <c r="C74" s="395" t="s">
        <v>116</v>
      </c>
      <c r="D74" s="370" t="s">
        <v>520</v>
      </c>
    </row>
    <row r="75" spans="1:4" ht="17.25" customHeight="1">
      <c r="A75" s="900" t="s">
        <v>143</v>
      </c>
      <c r="B75" s="900"/>
      <c r="C75" s="372" t="s">
        <v>192</v>
      </c>
      <c r="D75" s="370">
        <v>52</v>
      </c>
    </row>
    <row r="76" spans="1:4" ht="17.25" customHeight="1">
      <c r="A76" s="900"/>
      <c r="B76" s="900"/>
      <c r="C76" s="372" t="s">
        <v>339</v>
      </c>
      <c r="D76" s="370">
        <v>53</v>
      </c>
    </row>
    <row r="77" spans="1:4" ht="17.25" customHeight="1">
      <c r="A77" s="900"/>
      <c r="B77" s="900"/>
      <c r="C77" s="372" t="s">
        <v>193</v>
      </c>
      <c r="D77" s="370">
        <v>54</v>
      </c>
    </row>
    <row r="78" spans="1:4" ht="17.25" customHeight="1">
      <c r="A78" s="900"/>
      <c r="B78" s="900"/>
      <c r="C78" s="372" t="s">
        <v>194</v>
      </c>
      <c r="D78" s="370">
        <v>55</v>
      </c>
    </row>
    <row r="79" spans="1:4" ht="17.25" customHeight="1">
      <c r="A79" s="900"/>
      <c r="B79" s="900"/>
      <c r="C79" s="372" t="s">
        <v>195</v>
      </c>
      <c r="D79" s="370">
        <v>56</v>
      </c>
    </row>
    <row r="80" spans="1:4" ht="17.25" customHeight="1">
      <c r="A80" s="900"/>
      <c r="B80" s="900"/>
      <c r="C80" s="372" t="s">
        <v>770</v>
      </c>
      <c r="D80" s="370">
        <v>57</v>
      </c>
    </row>
    <row r="81" spans="1:4" ht="17.25" customHeight="1">
      <c r="A81" s="900"/>
      <c r="B81" s="900"/>
      <c r="C81" s="372" t="s">
        <v>196</v>
      </c>
      <c r="D81" s="370">
        <v>58</v>
      </c>
    </row>
    <row r="82" spans="1:4" ht="17.25" customHeight="1">
      <c r="A82" s="900"/>
      <c r="B82" s="900"/>
      <c r="C82" s="372" t="s">
        <v>159</v>
      </c>
      <c r="D82" s="370">
        <v>59</v>
      </c>
    </row>
    <row r="83" spans="1:4" ht="17.25" customHeight="1">
      <c r="A83" s="900"/>
      <c r="B83" s="900"/>
      <c r="C83" s="372" t="s">
        <v>160</v>
      </c>
      <c r="D83" s="370">
        <v>60</v>
      </c>
    </row>
    <row r="84" spans="1:4" ht="17.25" customHeight="1">
      <c r="A84" s="368"/>
      <c r="B84" s="368"/>
      <c r="C84" s="374"/>
      <c r="D84" s="375"/>
    </row>
    <row r="85" spans="1:4" ht="30.75" customHeight="1">
      <c r="A85" s="371" t="s">
        <v>144</v>
      </c>
      <c r="B85" s="368"/>
      <c r="C85" s="374"/>
      <c r="D85" s="375"/>
    </row>
    <row r="86" spans="1:4" ht="7.5" customHeight="1">
      <c r="A86" s="368"/>
      <c r="B86" s="368"/>
      <c r="C86" s="374"/>
      <c r="D86" s="375"/>
    </row>
    <row r="87" spans="1:4" ht="17.25" customHeight="1">
      <c r="A87" s="913" t="s">
        <v>145</v>
      </c>
      <c r="B87" s="920"/>
      <c r="C87" s="911" t="s">
        <v>102</v>
      </c>
      <c r="D87" s="904" t="s">
        <v>520</v>
      </c>
    </row>
    <row r="88" spans="1:4" ht="17.25" customHeight="1">
      <c r="A88" s="396"/>
      <c r="B88" s="376" t="s">
        <v>403</v>
      </c>
      <c r="C88" s="921"/>
      <c r="D88" s="905"/>
    </row>
    <row r="89" spans="1:4" ht="17.25" customHeight="1">
      <c r="A89" s="902" t="s">
        <v>108</v>
      </c>
      <c r="B89" s="906" t="s">
        <v>128</v>
      </c>
      <c r="C89" s="378" t="s">
        <v>340</v>
      </c>
      <c r="D89" s="377">
        <v>61</v>
      </c>
    </row>
    <row r="90" spans="1:4" ht="17.25" customHeight="1">
      <c r="A90" s="903"/>
      <c r="B90" s="907"/>
      <c r="C90" s="397" t="s">
        <v>341</v>
      </c>
      <c r="D90" s="377">
        <v>62</v>
      </c>
    </row>
    <row r="91" spans="1:4" ht="17.25" customHeight="1">
      <c r="A91" s="903"/>
      <c r="B91" s="906" t="s">
        <v>130</v>
      </c>
      <c r="C91" s="397" t="s">
        <v>342</v>
      </c>
      <c r="D91" s="377">
        <v>63</v>
      </c>
    </row>
    <row r="92" spans="1:4" ht="17.25" customHeight="1">
      <c r="A92" s="903"/>
      <c r="B92" s="907"/>
      <c r="C92" s="372" t="s">
        <v>343</v>
      </c>
      <c r="D92" s="377">
        <v>64</v>
      </c>
    </row>
    <row r="93" spans="1:4" ht="17.25" customHeight="1">
      <c r="A93" s="903"/>
      <c r="B93" s="906" t="s">
        <v>112</v>
      </c>
      <c r="C93" s="379" t="s">
        <v>344</v>
      </c>
      <c r="D93" s="377">
        <v>65</v>
      </c>
    </row>
    <row r="94" spans="1:4" ht="17.25" customHeight="1">
      <c r="A94" s="919"/>
      <c r="B94" s="908"/>
      <c r="C94" s="372" t="s">
        <v>345</v>
      </c>
      <c r="D94" s="377">
        <v>66</v>
      </c>
    </row>
  </sheetData>
  <mergeCells count="35">
    <mergeCell ref="A71:B71"/>
    <mergeCell ref="A74:B74"/>
    <mergeCell ref="D87:D88"/>
    <mergeCell ref="A89:A94"/>
    <mergeCell ref="B89:B90"/>
    <mergeCell ref="B91:B92"/>
    <mergeCell ref="B93:B94"/>
    <mergeCell ref="A87:B87"/>
    <mergeCell ref="C87:C88"/>
    <mergeCell ref="A75:B83"/>
    <mergeCell ref="A54:A58"/>
    <mergeCell ref="A52:B52"/>
    <mergeCell ref="C52:C53"/>
    <mergeCell ref="A59:A70"/>
    <mergeCell ref="B59:B61"/>
    <mergeCell ref="B62:B64"/>
    <mergeCell ref="B68:B69"/>
    <mergeCell ref="B65:B67"/>
    <mergeCell ref="A39:B39"/>
    <mergeCell ref="B40:B43"/>
    <mergeCell ref="A46:A49"/>
    <mergeCell ref="D52:D53"/>
    <mergeCell ref="A40:A44"/>
    <mergeCell ref="A45:B45"/>
    <mergeCell ref="A1:D1"/>
    <mergeCell ref="A27:B27"/>
    <mergeCell ref="A28:B34"/>
    <mergeCell ref="A8:B8"/>
    <mergeCell ref="A12:A23"/>
    <mergeCell ref="B12:B14"/>
    <mergeCell ref="B15:B17"/>
    <mergeCell ref="B18:B20"/>
    <mergeCell ref="B21:B23"/>
    <mergeCell ref="A9:A10"/>
    <mergeCell ref="A11:B11"/>
  </mergeCells>
  <phoneticPr fontId="2"/>
  <pageMargins left="0.7" right="0.7" top="0.75" bottom="0.75" header="0.3" footer="0.3"/>
  <pageSetup paperSize="9" orientation="portrait" r:id="rId1"/>
  <rowBreaks count="1" manualBreakCount="1">
    <brk id="50" max="16383" man="1"/>
  </rowBreaks>
</worksheet>
</file>

<file path=xl/worksheets/sheet7.xml><?xml version="1.0" encoding="utf-8"?>
<worksheet xmlns="http://schemas.openxmlformats.org/spreadsheetml/2006/main" xmlns:r="http://schemas.openxmlformats.org/officeDocument/2006/relationships">
  <sheetPr>
    <tabColor rgb="FF66FFFF"/>
  </sheetPr>
  <dimension ref="A1:F187"/>
  <sheetViews>
    <sheetView view="pageBreakPreview" zoomScale="70" zoomScaleSheetLayoutView="70" workbookViewId="0">
      <selection activeCell="D29" sqref="D29"/>
    </sheetView>
  </sheetViews>
  <sheetFormatPr defaultColWidth="9" defaultRowHeight="13.5"/>
  <cols>
    <col min="1" max="1" width="17.5" style="24" customWidth="1"/>
    <col min="2" max="2" width="20.875" style="24" customWidth="1"/>
    <col min="3" max="3" width="27.125" style="24" customWidth="1"/>
    <col min="4" max="4" width="91.5" style="144" bestFit="1" customWidth="1"/>
    <col min="5" max="5" width="11.125" style="24" customWidth="1"/>
    <col min="6" max="6" width="95.5" style="24" customWidth="1"/>
    <col min="7" max="16384" width="9" style="24"/>
  </cols>
  <sheetData>
    <row r="1" spans="1:6" ht="31.5" customHeight="1">
      <c r="A1" s="941" t="s">
        <v>529</v>
      </c>
      <c r="B1" s="941"/>
      <c r="C1" s="941"/>
      <c r="D1" s="941"/>
      <c r="E1" s="941"/>
      <c r="F1" s="941"/>
    </row>
    <row r="2" spans="1:6" ht="22.5" customHeight="1"/>
    <row r="3" spans="1:6" ht="19.5" customHeight="1">
      <c r="B3" s="27"/>
      <c r="D3" s="213"/>
      <c r="E3" s="197" t="s">
        <v>520</v>
      </c>
    </row>
    <row r="4" spans="1:6" ht="19.5" customHeight="1">
      <c r="B4" s="28"/>
      <c r="D4" s="213" t="s">
        <v>147</v>
      </c>
      <c r="E4" s="239">
        <v>200</v>
      </c>
    </row>
    <row r="5" spans="1:6" ht="19.5" customHeight="1">
      <c r="B5" s="28"/>
      <c r="D5" s="213" t="s">
        <v>191</v>
      </c>
      <c r="E5" s="239">
        <v>300</v>
      </c>
    </row>
    <row r="6" spans="1:6" ht="19.5" customHeight="1">
      <c r="A6" s="225" t="s">
        <v>99</v>
      </c>
      <c r="B6" s="227"/>
      <c r="C6" s="226"/>
      <c r="D6" s="229"/>
      <c r="E6" s="230"/>
      <c r="F6" s="227"/>
    </row>
    <row r="7" spans="1:6" ht="19.5" customHeight="1">
      <c r="A7" s="224" t="s">
        <v>533</v>
      </c>
      <c r="B7" s="227"/>
      <c r="C7" s="226"/>
      <c r="D7" s="229"/>
      <c r="E7" s="230"/>
      <c r="F7" s="227"/>
    </row>
    <row r="8" spans="1:6" ht="19.5" customHeight="1">
      <c r="A8" s="202" t="s">
        <v>178</v>
      </c>
      <c r="B8" s="971" t="s">
        <v>101</v>
      </c>
      <c r="C8" s="972"/>
      <c r="D8" s="203" t="s">
        <v>102</v>
      </c>
      <c r="E8" s="201" t="s">
        <v>521</v>
      </c>
      <c r="F8" s="202" t="s">
        <v>572</v>
      </c>
    </row>
    <row r="9" spans="1:6" ht="19.5" customHeight="1">
      <c r="A9" s="942" t="s">
        <v>557</v>
      </c>
      <c r="B9" s="985" t="s">
        <v>545</v>
      </c>
      <c r="C9" s="936" t="s">
        <v>103</v>
      </c>
      <c r="D9" s="981" t="s">
        <v>104</v>
      </c>
      <c r="E9" s="977">
        <v>1</v>
      </c>
      <c r="F9" s="211" t="s">
        <v>219</v>
      </c>
    </row>
    <row r="10" spans="1:6" ht="19.5" customHeight="1">
      <c r="A10" s="942"/>
      <c r="B10" s="973"/>
      <c r="C10" s="938"/>
      <c r="D10" s="982"/>
      <c r="E10" s="978"/>
      <c r="F10" s="234" t="s">
        <v>377</v>
      </c>
    </row>
    <row r="11" spans="1:6" ht="19.5" customHeight="1">
      <c r="A11" s="942"/>
      <c r="B11" s="973"/>
      <c r="C11" s="221" t="s">
        <v>105</v>
      </c>
      <c r="D11" s="235" t="s">
        <v>106</v>
      </c>
      <c r="E11" s="236">
        <v>2</v>
      </c>
      <c r="F11" s="208" t="s">
        <v>220</v>
      </c>
    </row>
    <row r="12" spans="1:6" ht="19.5" customHeight="1">
      <c r="A12" s="942"/>
      <c r="B12" s="979" t="s">
        <v>411</v>
      </c>
      <c r="C12" s="980"/>
      <c r="D12" s="235" t="s">
        <v>769</v>
      </c>
      <c r="E12" s="236">
        <v>3</v>
      </c>
      <c r="F12" s="237" t="s">
        <v>221</v>
      </c>
    </row>
    <row r="13" spans="1:6" ht="19.5" customHeight="1">
      <c r="A13" s="942"/>
      <c r="B13" s="924" t="s">
        <v>108</v>
      </c>
      <c r="C13" s="966" t="s">
        <v>109</v>
      </c>
      <c r="D13" s="235" t="s">
        <v>546</v>
      </c>
      <c r="E13" s="236">
        <v>4</v>
      </c>
      <c r="F13" s="208" t="s">
        <v>222</v>
      </c>
    </row>
    <row r="14" spans="1:6" ht="19.5" customHeight="1">
      <c r="A14" s="942"/>
      <c r="B14" s="973"/>
      <c r="C14" s="968"/>
      <c r="D14" s="975" t="s">
        <v>547</v>
      </c>
      <c r="E14" s="977">
        <v>5</v>
      </c>
      <c r="F14" s="211" t="s">
        <v>223</v>
      </c>
    </row>
    <row r="15" spans="1:6" ht="19.5" customHeight="1">
      <c r="A15" s="942"/>
      <c r="B15" s="973"/>
      <c r="C15" s="968"/>
      <c r="D15" s="976"/>
      <c r="E15" s="978"/>
      <c r="F15" s="234" t="s">
        <v>224</v>
      </c>
    </row>
    <row r="16" spans="1:6" ht="19.5" customHeight="1">
      <c r="A16" s="942"/>
      <c r="B16" s="973"/>
      <c r="C16" s="968"/>
      <c r="D16" s="981" t="s">
        <v>548</v>
      </c>
      <c r="E16" s="977">
        <v>6</v>
      </c>
      <c r="F16" s="209" t="s">
        <v>225</v>
      </c>
    </row>
    <row r="17" spans="1:6" ht="19.5" customHeight="1">
      <c r="A17" s="942"/>
      <c r="B17" s="973"/>
      <c r="C17" s="970"/>
      <c r="D17" s="982"/>
      <c r="E17" s="978"/>
      <c r="F17" s="205" t="s">
        <v>226</v>
      </c>
    </row>
    <row r="18" spans="1:6" ht="19.5" customHeight="1">
      <c r="A18" s="942"/>
      <c r="B18" s="973"/>
      <c r="C18" s="966" t="s">
        <v>110</v>
      </c>
      <c r="D18" s="975" t="s">
        <v>362</v>
      </c>
      <c r="E18" s="977">
        <v>7</v>
      </c>
      <c r="F18" s="211" t="s">
        <v>227</v>
      </c>
    </row>
    <row r="19" spans="1:6" ht="19.5" customHeight="1">
      <c r="A19" s="942"/>
      <c r="B19" s="973"/>
      <c r="C19" s="968"/>
      <c r="D19" s="976"/>
      <c r="E19" s="978"/>
      <c r="F19" s="234" t="s">
        <v>228</v>
      </c>
    </row>
    <row r="20" spans="1:6" ht="19.5" customHeight="1">
      <c r="A20" s="942"/>
      <c r="B20" s="973"/>
      <c r="C20" s="968"/>
      <c r="D20" s="981" t="s">
        <v>363</v>
      </c>
      <c r="E20" s="977">
        <v>8</v>
      </c>
      <c r="F20" s="209" t="s">
        <v>229</v>
      </c>
    </row>
    <row r="21" spans="1:6" ht="19.5" customHeight="1">
      <c r="A21" s="942"/>
      <c r="B21" s="973"/>
      <c r="C21" s="968"/>
      <c r="D21" s="982"/>
      <c r="E21" s="978"/>
      <c r="F21" s="205" t="s">
        <v>378</v>
      </c>
    </row>
    <row r="22" spans="1:6" ht="19.5" customHeight="1">
      <c r="A22" s="942"/>
      <c r="B22" s="973"/>
      <c r="C22" s="968"/>
      <c r="D22" s="981" t="s">
        <v>549</v>
      </c>
      <c r="E22" s="977">
        <v>9</v>
      </c>
      <c r="F22" s="211" t="s">
        <v>230</v>
      </c>
    </row>
    <row r="23" spans="1:6" ht="19.5" customHeight="1">
      <c r="A23" s="942"/>
      <c r="B23" s="973"/>
      <c r="C23" s="968"/>
      <c r="D23" s="986"/>
      <c r="E23" s="987"/>
      <c r="F23" s="210" t="s">
        <v>231</v>
      </c>
    </row>
    <row r="24" spans="1:6" ht="19.5" customHeight="1">
      <c r="A24" s="942"/>
      <c r="B24" s="973"/>
      <c r="C24" s="970"/>
      <c r="D24" s="982"/>
      <c r="E24" s="978"/>
      <c r="F24" s="234" t="s">
        <v>232</v>
      </c>
    </row>
    <row r="25" spans="1:6" ht="19.5" customHeight="1">
      <c r="A25" s="942"/>
      <c r="B25" s="973"/>
      <c r="C25" s="980" t="s">
        <v>111</v>
      </c>
      <c r="D25" s="238" t="s">
        <v>365</v>
      </c>
      <c r="E25" s="236">
        <v>10</v>
      </c>
      <c r="F25" s="208" t="s">
        <v>233</v>
      </c>
    </row>
    <row r="26" spans="1:6" ht="19.5" customHeight="1">
      <c r="A26" s="942"/>
      <c r="B26" s="973"/>
      <c r="C26" s="980"/>
      <c r="D26" s="238" t="s">
        <v>366</v>
      </c>
      <c r="E26" s="236">
        <v>11</v>
      </c>
      <c r="F26" s="204" t="s">
        <v>234</v>
      </c>
    </row>
    <row r="27" spans="1:6" ht="19.5" customHeight="1">
      <c r="A27" s="942"/>
      <c r="B27" s="973"/>
      <c r="C27" s="980"/>
      <c r="D27" s="238" t="s">
        <v>347</v>
      </c>
      <c r="E27" s="236">
        <v>12</v>
      </c>
      <c r="F27" s="208" t="s">
        <v>235</v>
      </c>
    </row>
    <row r="28" spans="1:6" ht="19.5" customHeight="1">
      <c r="A28" s="942"/>
      <c r="B28" s="973"/>
      <c r="C28" s="966" t="s">
        <v>112</v>
      </c>
      <c r="D28" s="238" t="s">
        <v>367</v>
      </c>
      <c r="E28" s="236">
        <v>13</v>
      </c>
      <c r="F28" s="204" t="s">
        <v>236</v>
      </c>
    </row>
    <row r="29" spans="1:6" ht="19.5" customHeight="1">
      <c r="A29" s="942"/>
      <c r="B29" s="973"/>
      <c r="C29" s="968"/>
      <c r="D29" s="238" t="s">
        <v>368</v>
      </c>
      <c r="E29" s="236">
        <v>14</v>
      </c>
      <c r="F29" s="208" t="s">
        <v>237</v>
      </c>
    </row>
    <row r="30" spans="1:6" ht="19.5" customHeight="1">
      <c r="A30" s="942"/>
      <c r="B30" s="973"/>
      <c r="C30" s="968"/>
      <c r="D30" s="981" t="s">
        <v>550</v>
      </c>
      <c r="E30" s="977">
        <v>15</v>
      </c>
      <c r="F30" s="211" t="s">
        <v>238</v>
      </c>
    </row>
    <row r="31" spans="1:6" ht="19.5" customHeight="1">
      <c r="A31" s="942"/>
      <c r="B31" s="973"/>
      <c r="C31" s="968"/>
      <c r="D31" s="986"/>
      <c r="E31" s="987"/>
      <c r="F31" s="210" t="s">
        <v>239</v>
      </c>
    </row>
    <row r="32" spans="1:6" ht="19.5" customHeight="1">
      <c r="A32" s="942"/>
      <c r="B32" s="973"/>
      <c r="C32" s="968"/>
      <c r="D32" s="986"/>
      <c r="E32" s="987"/>
      <c r="F32" s="210" t="s">
        <v>232</v>
      </c>
    </row>
    <row r="33" spans="1:6" ht="19.5" customHeight="1">
      <c r="A33" s="942"/>
      <c r="B33" s="973"/>
      <c r="C33" s="970"/>
      <c r="D33" s="982"/>
      <c r="E33" s="978"/>
      <c r="F33" s="234" t="s">
        <v>240</v>
      </c>
    </row>
    <row r="34" spans="1:6" ht="19.5" customHeight="1">
      <c r="A34" s="942"/>
      <c r="B34" s="973"/>
      <c r="C34" s="927" t="s">
        <v>113</v>
      </c>
      <c r="D34" s="975" t="s">
        <v>114</v>
      </c>
      <c r="E34" s="933">
        <v>16</v>
      </c>
      <c r="F34" s="209" t="s">
        <v>379</v>
      </c>
    </row>
    <row r="35" spans="1:6" ht="19.5" customHeight="1">
      <c r="A35" s="942"/>
      <c r="B35" s="974"/>
      <c r="C35" s="929"/>
      <c r="D35" s="976"/>
      <c r="E35" s="935"/>
      <c r="F35" s="205" t="s">
        <v>380</v>
      </c>
    </row>
    <row r="36" spans="1:6" ht="15" customHeight="1">
      <c r="B36" s="31"/>
      <c r="C36" s="31"/>
      <c r="D36" s="142"/>
      <c r="E36" s="32"/>
    </row>
    <row r="37" spans="1:6" ht="15" customHeight="1">
      <c r="A37" s="224" t="s">
        <v>534</v>
      </c>
      <c r="B37" s="227"/>
      <c r="C37" s="228"/>
      <c r="D37" s="229"/>
      <c r="E37" s="230"/>
      <c r="F37" s="227"/>
    </row>
    <row r="38" spans="1:6" ht="19.5" customHeight="1">
      <c r="A38" s="202" t="s">
        <v>178</v>
      </c>
      <c r="B38" s="971" t="s">
        <v>101</v>
      </c>
      <c r="C38" s="972"/>
      <c r="D38" s="203" t="s">
        <v>102</v>
      </c>
      <c r="E38" s="197" t="s">
        <v>521</v>
      </c>
      <c r="F38" s="202" t="s">
        <v>572</v>
      </c>
    </row>
    <row r="39" spans="1:6" ht="19.5" customHeight="1">
      <c r="A39" s="943" t="s">
        <v>532</v>
      </c>
      <c r="B39" s="979" t="s">
        <v>530</v>
      </c>
      <c r="C39" s="980"/>
      <c r="D39" s="231" t="s">
        <v>523</v>
      </c>
      <c r="E39" s="199">
        <v>17</v>
      </c>
      <c r="F39" s="208" t="s">
        <v>241</v>
      </c>
    </row>
    <row r="40" spans="1:6" ht="19.5" customHeight="1">
      <c r="A40" s="943"/>
      <c r="B40" s="979"/>
      <c r="C40" s="980"/>
      <c r="D40" s="231" t="s">
        <v>524</v>
      </c>
      <c r="E40" s="199">
        <v>18</v>
      </c>
      <c r="F40" s="208" t="s">
        <v>551</v>
      </c>
    </row>
    <row r="41" spans="1:6" ht="19.5" customHeight="1">
      <c r="A41" s="943"/>
      <c r="B41" s="979"/>
      <c r="C41" s="980"/>
      <c r="D41" s="231" t="s">
        <v>525</v>
      </c>
      <c r="E41" s="199">
        <v>19</v>
      </c>
      <c r="F41" s="208" t="s">
        <v>552</v>
      </c>
    </row>
    <row r="42" spans="1:6" ht="19.5" customHeight="1">
      <c r="A42" s="943"/>
      <c r="B42" s="979"/>
      <c r="C42" s="980"/>
      <c r="D42" s="231" t="s">
        <v>526</v>
      </c>
      <c r="E42" s="199">
        <v>20</v>
      </c>
      <c r="F42" s="198" t="s">
        <v>538</v>
      </c>
    </row>
    <row r="43" spans="1:6" ht="19.5" customHeight="1">
      <c r="A43" s="943"/>
      <c r="B43" s="979"/>
      <c r="C43" s="980"/>
      <c r="D43" s="231" t="s">
        <v>527</v>
      </c>
      <c r="E43" s="199">
        <v>21</v>
      </c>
      <c r="F43" s="208" t="s">
        <v>553</v>
      </c>
    </row>
    <row r="44" spans="1:6" ht="19.5" customHeight="1">
      <c r="A44" s="943"/>
      <c r="B44" s="979"/>
      <c r="C44" s="980"/>
      <c r="D44" s="231" t="s">
        <v>528</v>
      </c>
      <c r="E44" s="199">
        <v>22</v>
      </c>
      <c r="F44" s="208" t="s">
        <v>554</v>
      </c>
    </row>
    <row r="45" spans="1:6" ht="19.5" customHeight="1">
      <c r="A45" s="943"/>
      <c r="B45" s="979"/>
      <c r="C45" s="980"/>
      <c r="D45" s="231" t="s">
        <v>155</v>
      </c>
      <c r="E45" s="199">
        <v>23</v>
      </c>
      <c r="F45" s="214" t="s">
        <v>242</v>
      </c>
    </row>
    <row r="46" spans="1:6" ht="15" customHeight="1">
      <c r="B46" s="27"/>
      <c r="C46" s="27"/>
      <c r="D46" s="141"/>
      <c r="E46" s="29"/>
    </row>
    <row r="47" spans="1:6" ht="19.5" customHeight="1">
      <c r="A47" s="225" t="s">
        <v>118</v>
      </c>
      <c r="C47" s="27"/>
      <c r="D47" s="141"/>
      <c r="E47" s="29"/>
    </row>
    <row r="48" spans="1:6" ht="19.5" customHeight="1">
      <c r="A48" s="226" t="s">
        <v>535</v>
      </c>
      <c r="C48" s="27"/>
      <c r="D48" s="141"/>
      <c r="E48" s="29"/>
    </row>
    <row r="49" spans="1:6" ht="18.75">
      <c r="A49" s="202" t="s">
        <v>178</v>
      </c>
      <c r="B49" s="971" t="s">
        <v>101</v>
      </c>
      <c r="C49" s="972"/>
      <c r="D49" s="203" t="s">
        <v>102</v>
      </c>
      <c r="E49" s="197" t="s">
        <v>520</v>
      </c>
      <c r="F49" s="202" t="s">
        <v>572</v>
      </c>
    </row>
    <row r="50" spans="1:6" ht="18.75" customHeight="1">
      <c r="A50" s="943" t="s">
        <v>541</v>
      </c>
      <c r="B50" s="924" t="s">
        <v>556</v>
      </c>
      <c r="C50" s="924" t="s">
        <v>120</v>
      </c>
      <c r="D50" s="936" t="s">
        <v>121</v>
      </c>
      <c r="E50" s="961">
        <v>24</v>
      </c>
      <c r="F50" s="204" t="s">
        <v>381</v>
      </c>
    </row>
    <row r="51" spans="1:6" ht="18.75" customHeight="1">
      <c r="A51" s="943"/>
      <c r="B51" s="925"/>
      <c r="C51" s="925"/>
      <c r="D51" s="938"/>
      <c r="E51" s="962"/>
      <c r="F51" s="205" t="s">
        <v>382</v>
      </c>
    </row>
    <row r="52" spans="1:6" ht="18.75" customHeight="1">
      <c r="A52" s="943"/>
      <c r="B52" s="925"/>
      <c r="C52" s="925"/>
      <c r="D52" s="983" t="s">
        <v>122</v>
      </c>
      <c r="E52" s="961">
        <v>25</v>
      </c>
      <c r="F52" s="204" t="s">
        <v>383</v>
      </c>
    </row>
    <row r="53" spans="1:6" ht="18.75" customHeight="1">
      <c r="A53" s="943"/>
      <c r="B53" s="925"/>
      <c r="C53" s="925"/>
      <c r="D53" s="984"/>
      <c r="E53" s="962"/>
      <c r="F53" s="205" t="s">
        <v>384</v>
      </c>
    </row>
    <row r="54" spans="1:6" ht="18.75" customHeight="1">
      <c r="A54" s="943"/>
      <c r="B54" s="925"/>
      <c r="C54" s="925"/>
      <c r="D54" s="936" t="s">
        <v>123</v>
      </c>
      <c r="E54" s="961">
        <v>26</v>
      </c>
      <c r="F54" s="204" t="s">
        <v>385</v>
      </c>
    </row>
    <row r="55" spans="1:6" ht="18.75" customHeight="1">
      <c r="A55" s="943"/>
      <c r="B55" s="925"/>
      <c r="C55" s="925"/>
      <c r="D55" s="938"/>
      <c r="E55" s="962"/>
      <c r="F55" s="205" t="s">
        <v>386</v>
      </c>
    </row>
    <row r="56" spans="1:6" ht="18.75" customHeight="1">
      <c r="A56" s="943"/>
      <c r="B56" s="925"/>
      <c r="C56" s="925"/>
      <c r="D56" s="936" t="s">
        <v>124</v>
      </c>
      <c r="E56" s="961">
        <v>27</v>
      </c>
      <c r="F56" s="204" t="s">
        <v>387</v>
      </c>
    </row>
    <row r="57" spans="1:6" ht="18.75" customHeight="1">
      <c r="A57" s="943"/>
      <c r="B57" s="925"/>
      <c r="C57" s="926"/>
      <c r="D57" s="938"/>
      <c r="E57" s="962"/>
      <c r="F57" s="205" t="s">
        <v>388</v>
      </c>
    </row>
    <row r="58" spans="1:6" ht="18.75" customHeight="1">
      <c r="A58" s="943"/>
      <c r="B58" s="925"/>
      <c r="C58" s="206" t="s">
        <v>105</v>
      </c>
      <c r="D58" s="207" t="s">
        <v>106</v>
      </c>
      <c r="E58" s="199">
        <v>28</v>
      </c>
      <c r="F58" s="208" t="s">
        <v>220</v>
      </c>
    </row>
    <row r="59" spans="1:6" ht="18.75" customHeight="1">
      <c r="A59" s="943"/>
      <c r="B59" s="965" t="s">
        <v>411</v>
      </c>
      <c r="C59" s="966"/>
      <c r="D59" s="936" t="s">
        <v>125</v>
      </c>
      <c r="E59" s="961">
        <v>29</v>
      </c>
      <c r="F59" s="209" t="s">
        <v>500</v>
      </c>
    </row>
    <row r="60" spans="1:6" ht="18.75" customHeight="1">
      <c r="A60" s="943"/>
      <c r="B60" s="967"/>
      <c r="C60" s="968"/>
      <c r="D60" s="937"/>
      <c r="E60" s="963"/>
      <c r="F60" s="210" t="s">
        <v>243</v>
      </c>
    </row>
    <row r="61" spans="1:6" ht="37.5">
      <c r="A61" s="943"/>
      <c r="B61" s="969"/>
      <c r="C61" s="970"/>
      <c r="D61" s="938"/>
      <c r="E61" s="962"/>
      <c r="F61" s="205" t="s">
        <v>555</v>
      </c>
    </row>
    <row r="62" spans="1:6" ht="18.75" customHeight="1">
      <c r="A62" s="943"/>
      <c r="B62" s="924" t="s">
        <v>108</v>
      </c>
      <c r="C62" s="966" t="s">
        <v>126</v>
      </c>
      <c r="D62" s="936" t="s">
        <v>127</v>
      </c>
      <c r="E62" s="961">
        <v>30</v>
      </c>
      <c r="F62" s="209" t="s">
        <v>244</v>
      </c>
    </row>
    <row r="63" spans="1:6" ht="18.75" customHeight="1">
      <c r="A63" s="943"/>
      <c r="B63" s="925"/>
      <c r="C63" s="968"/>
      <c r="D63" s="937"/>
      <c r="E63" s="963"/>
      <c r="F63" s="210" t="s">
        <v>245</v>
      </c>
    </row>
    <row r="64" spans="1:6" ht="18.75" customHeight="1">
      <c r="A64" s="943"/>
      <c r="B64" s="925"/>
      <c r="C64" s="968"/>
      <c r="D64" s="937"/>
      <c r="E64" s="963"/>
      <c r="F64" s="211" t="s">
        <v>246</v>
      </c>
    </row>
    <row r="65" spans="1:6" ht="18.75" customHeight="1">
      <c r="A65" s="943"/>
      <c r="B65" s="925"/>
      <c r="C65" s="968"/>
      <c r="D65" s="937"/>
      <c r="E65" s="963"/>
      <c r="F65" s="210" t="s">
        <v>247</v>
      </c>
    </row>
    <row r="66" spans="1:6" ht="18.75" customHeight="1">
      <c r="A66" s="943"/>
      <c r="B66" s="925"/>
      <c r="C66" s="968"/>
      <c r="D66" s="937"/>
      <c r="E66" s="963"/>
      <c r="F66" s="210" t="s">
        <v>248</v>
      </c>
    </row>
    <row r="67" spans="1:6" ht="18.75" customHeight="1">
      <c r="A67" s="943"/>
      <c r="B67" s="925"/>
      <c r="C67" s="968"/>
      <c r="D67" s="937"/>
      <c r="E67" s="963"/>
      <c r="F67" s="210" t="s">
        <v>249</v>
      </c>
    </row>
    <row r="68" spans="1:6" ht="18.75" customHeight="1">
      <c r="A68" s="943"/>
      <c r="B68" s="925"/>
      <c r="C68" s="970"/>
      <c r="D68" s="938"/>
      <c r="E68" s="962"/>
      <c r="F68" s="205" t="s">
        <v>250</v>
      </c>
    </row>
    <row r="69" spans="1:6" ht="18.75" customHeight="1">
      <c r="A69" s="943"/>
      <c r="B69" s="925"/>
      <c r="C69" s="966" t="s">
        <v>128</v>
      </c>
      <c r="D69" s="936" t="s">
        <v>129</v>
      </c>
      <c r="E69" s="961">
        <v>31</v>
      </c>
      <c r="F69" s="209" t="s">
        <v>251</v>
      </c>
    </row>
    <row r="70" spans="1:6" ht="18.75" customHeight="1">
      <c r="A70" s="943"/>
      <c r="B70" s="925"/>
      <c r="C70" s="968"/>
      <c r="D70" s="937"/>
      <c r="E70" s="963"/>
      <c r="F70" s="210" t="s">
        <v>252</v>
      </c>
    </row>
    <row r="71" spans="1:6" ht="18.75" customHeight="1">
      <c r="A71" s="943"/>
      <c r="B71" s="925"/>
      <c r="C71" s="968"/>
      <c r="D71" s="937"/>
      <c r="E71" s="963"/>
      <c r="F71" s="210" t="s">
        <v>253</v>
      </c>
    </row>
    <row r="72" spans="1:6" ht="18.75" customHeight="1">
      <c r="A72" s="943"/>
      <c r="B72" s="925"/>
      <c r="C72" s="968"/>
      <c r="D72" s="937"/>
      <c r="E72" s="963"/>
      <c r="F72" s="210" t="s">
        <v>254</v>
      </c>
    </row>
    <row r="73" spans="1:6" ht="18.75" customHeight="1">
      <c r="A73" s="943"/>
      <c r="B73" s="925"/>
      <c r="C73" s="968"/>
      <c r="D73" s="937"/>
      <c r="E73" s="963"/>
      <c r="F73" s="210" t="s">
        <v>389</v>
      </c>
    </row>
    <row r="74" spans="1:6" ht="18.75" customHeight="1">
      <c r="A74" s="943"/>
      <c r="B74" s="925"/>
      <c r="C74" s="968"/>
      <c r="D74" s="937"/>
      <c r="E74" s="963"/>
      <c r="F74" s="210" t="s">
        <v>255</v>
      </c>
    </row>
    <row r="75" spans="1:6" ht="18.75" customHeight="1">
      <c r="A75" s="943"/>
      <c r="B75" s="925"/>
      <c r="C75" s="968"/>
      <c r="D75" s="937"/>
      <c r="E75" s="963"/>
      <c r="F75" s="210" t="s">
        <v>256</v>
      </c>
    </row>
    <row r="76" spans="1:6" ht="18.75" customHeight="1">
      <c r="A76" s="943"/>
      <c r="B76" s="925"/>
      <c r="C76" s="968"/>
      <c r="D76" s="937"/>
      <c r="E76" s="963"/>
      <c r="F76" s="210" t="s">
        <v>390</v>
      </c>
    </row>
    <row r="77" spans="1:6" ht="18.75" customHeight="1">
      <c r="A77" s="943"/>
      <c r="B77" s="925"/>
      <c r="C77" s="968"/>
      <c r="D77" s="937"/>
      <c r="E77" s="963"/>
      <c r="F77" s="210" t="s">
        <v>391</v>
      </c>
    </row>
    <row r="78" spans="1:6" ht="18.75" customHeight="1">
      <c r="A78" s="943"/>
      <c r="B78" s="925"/>
      <c r="C78" s="968"/>
      <c r="D78" s="937"/>
      <c r="E78" s="963"/>
      <c r="F78" s="210" t="s">
        <v>257</v>
      </c>
    </row>
    <row r="79" spans="1:6" ht="18.75" customHeight="1">
      <c r="A79" s="943"/>
      <c r="B79" s="925"/>
      <c r="C79" s="968"/>
      <c r="D79" s="937"/>
      <c r="E79" s="963"/>
      <c r="F79" s="210" t="s">
        <v>258</v>
      </c>
    </row>
    <row r="80" spans="1:6" ht="18.75" customHeight="1">
      <c r="A80" s="943"/>
      <c r="B80" s="925"/>
      <c r="C80" s="968"/>
      <c r="D80" s="937"/>
      <c r="E80" s="963"/>
      <c r="F80" s="211" t="s">
        <v>259</v>
      </c>
    </row>
    <row r="81" spans="1:6" ht="18.75" customHeight="1">
      <c r="A81" s="943"/>
      <c r="B81" s="925"/>
      <c r="C81" s="968"/>
      <c r="D81" s="937"/>
      <c r="E81" s="963"/>
      <c r="F81" s="210" t="s">
        <v>392</v>
      </c>
    </row>
    <row r="82" spans="1:6" ht="18.75" customHeight="1">
      <c r="A82" s="943"/>
      <c r="B82" s="925"/>
      <c r="C82" s="968"/>
      <c r="D82" s="937"/>
      <c r="E82" s="963"/>
      <c r="F82" s="210" t="s">
        <v>260</v>
      </c>
    </row>
    <row r="83" spans="1:6" ht="18.75" customHeight="1">
      <c r="A83" s="943"/>
      <c r="B83" s="925"/>
      <c r="C83" s="968"/>
      <c r="D83" s="937"/>
      <c r="E83" s="963"/>
      <c r="F83" s="210" t="s">
        <v>261</v>
      </c>
    </row>
    <row r="84" spans="1:6" ht="18.75" customHeight="1">
      <c r="A84" s="943"/>
      <c r="B84" s="925"/>
      <c r="C84" s="970"/>
      <c r="D84" s="938"/>
      <c r="E84" s="962"/>
      <c r="F84" s="205" t="s">
        <v>270</v>
      </c>
    </row>
    <row r="85" spans="1:6" ht="18.75" customHeight="1">
      <c r="A85" s="943"/>
      <c r="B85" s="925"/>
      <c r="C85" s="966" t="s">
        <v>130</v>
      </c>
      <c r="D85" s="930" t="s">
        <v>131</v>
      </c>
      <c r="E85" s="961">
        <v>32</v>
      </c>
      <c r="F85" s="209" t="s">
        <v>262</v>
      </c>
    </row>
    <row r="86" spans="1:6" ht="18.75" customHeight="1">
      <c r="A86" s="943"/>
      <c r="B86" s="925"/>
      <c r="C86" s="968"/>
      <c r="D86" s="931"/>
      <c r="E86" s="963"/>
      <c r="F86" s="210" t="s">
        <v>263</v>
      </c>
    </row>
    <row r="87" spans="1:6" ht="18.75" customHeight="1">
      <c r="A87" s="943"/>
      <c r="B87" s="925"/>
      <c r="C87" s="968"/>
      <c r="D87" s="931"/>
      <c r="E87" s="963"/>
      <c r="F87" s="210" t="s">
        <v>393</v>
      </c>
    </row>
    <row r="88" spans="1:6" ht="18.75" customHeight="1">
      <c r="A88" s="943"/>
      <c r="B88" s="925"/>
      <c r="C88" s="968"/>
      <c r="D88" s="931"/>
      <c r="E88" s="963"/>
      <c r="F88" s="210" t="s">
        <v>394</v>
      </c>
    </row>
    <row r="89" spans="1:6" ht="18.75" customHeight="1">
      <c r="A89" s="943"/>
      <c r="B89" s="925"/>
      <c r="C89" s="968"/>
      <c r="D89" s="931"/>
      <c r="E89" s="963"/>
      <c r="F89" s="211" t="s">
        <v>264</v>
      </c>
    </row>
    <row r="90" spans="1:6" ht="18.75" customHeight="1">
      <c r="A90" s="943"/>
      <c r="B90" s="925"/>
      <c r="C90" s="968"/>
      <c r="D90" s="931"/>
      <c r="E90" s="963"/>
      <c r="F90" s="210" t="s">
        <v>265</v>
      </c>
    </row>
    <row r="91" spans="1:6" ht="18.75" customHeight="1">
      <c r="A91" s="943"/>
      <c r="B91" s="925"/>
      <c r="C91" s="968"/>
      <c r="D91" s="931"/>
      <c r="E91" s="963"/>
      <c r="F91" s="210" t="s">
        <v>266</v>
      </c>
    </row>
    <row r="92" spans="1:6" ht="18.75" customHeight="1">
      <c r="A92" s="943"/>
      <c r="B92" s="925"/>
      <c r="C92" s="970"/>
      <c r="D92" s="932"/>
      <c r="E92" s="962"/>
      <c r="F92" s="205" t="s">
        <v>395</v>
      </c>
    </row>
    <row r="93" spans="1:6" ht="18.75" customHeight="1">
      <c r="A93" s="943"/>
      <c r="B93" s="925"/>
      <c r="C93" s="924" t="s">
        <v>112</v>
      </c>
      <c r="D93" s="930" t="s">
        <v>132</v>
      </c>
      <c r="E93" s="961">
        <v>33</v>
      </c>
      <c r="F93" s="209" t="s">
        <v>267</v>
      </c>
    </row>
    <row r="94" spans="1:6" ht="18.75" customHeight="1">
      <c r="A94" s="943"/>
      <c r="B94" s="925"/>
      <c r="C94" s="925"/>
      <c r="D94" s="931"/>
      <c r="E94" s="963"/>
      <c r="F94" s="210" t="s">
        <v>268</v>
      </c>
    </row>
    <row r="95" spans="1:6" ht="18.75" customHeight="1">
      <c r="A95" s="943"/>
      <c r="B95" s="925"/>
      <c r="C95" s="925"/>
      <c r="D95" s="931"/>
      <c r="E95" s="963"/>
      <c r="F95" s="210" t="s">
        <v>269</v>
      </c>
    </row>
    <row r="96" spans="1:6" ht="18.75" customHeight="1">
      <c r="A96" s="943"/>
      <c r="B96" s="925"/>
      <c r="C96" s="925"/>
      <c r="D96" s="931"/>
      <c r="E96" s="963"/>
      <c r="F96" s="210" t="s">
        <v>501</v>
      </c>
    </row>
    <row r="97" spans="1:6" ht="18.75" customHeight="1">
      <c r="A97" s="943"/>
      <c r="B97" s="925"/>
      <c r="C97" s="925"/>
      <c r="D97" s="931"/>
      <c r="E97" s="963"/>
      <c r="F97" s="210" t="s">
        <v>396</v>
      </c>
    </row>
    <row r="98" spans="1:6" ht="18.75" customHeight="1">
      <c r="A98" s="943"/>
      <c r="B98" s="925"/>
      <c r="C98" s="925"/>
      <c r="D98" s="931"/>
      <c r="E98" s="963"/>
      <c r="F98" s="210" t="s">
        <v>397</v>
      </c>
    </row>
    <row r="99" spans="1:6" ht="18.75" customHeight="1">
      <c r="A99" s="943"/>
      <c r="B99" s="925"/>
      <c r="C99" s="925"/>
      <c r="D99" s="931"/>
      <c r="E99" s="963"/>
      <c r="F99" s="211" t="s">
        <v>398</v>
      </c>
    </row>
    <row r="100" spans="1:6" ht="18.75" customHeight="1">
      <c r="A100" s="943"/>
      <c r="B100" s="926"/>
      <c r="C100" s="926"/>
      <c r="D100" s="932"/>
      <c r="E100" s="962"/>
      <c r="F100" s="205" t="s">
        <v>270</v>
      </c>
    </row>
    <row r="101" spans="1:6" ht="15" customHeight="1">
      <c r="B101" s="27"/>
      <c r="C101" s="27"/>
      <c r="D101" s="141"/>
      <c r="E101" s="33"/>
    </row>
    <row r="102" spans="1:6" ht="19.5" customHeight="1">
      <c r="A102" s="224" t="s">
        <v>536</v>
      </c>
      <c r="C102" s="27"/>
      <c r="D102" s="143"/>
      <c r="E102" s="29"/>
    </row>
    <row r="103" spans="1:6" ht="19.5" customHeight="1">
      <c r="A103" s="939" t="s">
        <v>178</v>
      </c>
      <c r="B103" s="957" t="s">
        <v>101</v>
      </c>
      <c r="C103" s="953"/>
      <c r="D103" s="955" t="s">
        <v>116</v>
      </c>
      <c r="E103" s="959" t="s">
        <v>520</v>
      </c>
      <c r="F103" s="939" t="s">
        <v>572</v>
      </c>
    </row>
    <row r="104" spans="1:6" ht="19.5" customHeight="1">
      <c r="A104" s="939"/>
      <c r="B104" s="212"/>
      <c r="C104" s="203" t="s">
        <v>134</v>
      </c>
      <c r="D104" s="964"/>
      <c r="E104" s="960"/>
      <c r="F104" s="939"/>
    </row>
    <row r="105" spans="1:6" ht="18.75" customHeight="1">
      <c r="A105" s="943" t="s">
        <v>541</v>
      </c>
      <c r="B105" s="954" t="s">
        <v>105</v>
      </c>
      <c r="C105" s="213" t="s">
        <v>86</v>
      </c>
      <c r="D105" s="206" t="s">
        <v>179</v>
      </c>
      <c r="E105" s="199">
        <v>34</v>
      </c>
      <c r="F105" s="214" t="s">
        <v>271</v>
      </c>
    </row>
    <row r="106" spans="1:6" ht="18.75" customHeight="1">
      <c r="A106" s="943"/>
      <c r="B106" s="954"/>
      <c r="C106" s="924" t="s">
        <v>135</v>
      </c>
      <c r="D106" s="936" t="s">
        <v>180</v>
      </c>
      <c r="E106" s="961">
        <v>35</v>
      </c>
      <c r="F106" s="215" t="s">
        <v>272</v>
      </c>
    </row>
    <row r="107" spans="1:6" ht="18.75" customHeight="1">
      <c r="A107" s="943"/>
      <c r="B107" s="954"/>
      <c r="C107" s="926"/>
      <c r="D107" s="938"/>
      <c r="E107" s="962"/>
      <c r="F107" s="216" t="s">
        <v>273</v>
      </c>
    </row>
    <row r="108" spans="1:6" ht="38.25" customHeight="1">
      <c r="A108" s="943"/>
      <c r="B108" s="954"/>
      <c r="C108" s="213" t="s">
        <v>539</v>
      </c>
      <c r="D108" s="206" t="s">
        <v>560</v>
      </c>
      <c r="E108" s="199">
        <v>36</v>
      </c>
      <c r="F108" s="208" t="s">
        <v>399</v>
      </c>
    </row>
    <row r="109" spans="1:6" ht="18.75" customHeight="1">
      <c r="A109" s="943"/>
      <c r="B109" s="954"/>
      <c r="C109" s="924" t="s">
        <v>540</v>
      </c>
      <c r="D109" s="936" t="s">
        <v>559</v>
      </c>
      <c r="E109" s="961">
        <v>37</v>
      </c>
      <c r="F109" s="215" t="s">
        <v>274</v>
      </c>
    </row>
    <row r="110" spans="1:6" ht="18.75" customHeight="1">
      <c r="A110" s="943"/>
      <c r="B110" s="954"/>
      <c r="C110" s="926"/>
      <c r="D110" s="938"/>
      <c r="E110" s="962"/>
      <c r="F110" s="216" t="s">
        <v>275</v>
      </c>
    </row>
    <row r="111" spans="1:6" ht="18" customHeight="1">
      <c r="A111" s="943"/>
      <c r="B111" s="954"/>
      <c r="C111" s="213" t="s">
        <v>138</v>
      </c>
      <c r="D111" s="206" t="s">
        <v>183</v>
      </c>
      <c r="E111" s="199">
        <v>38</v>
      </c>
      <c r="F111" s="217" t="s">
        <v>276</v>
      </c>
    </row>
    <row r="112" spans="1:6" ht="18" customHeight="1">
      <c r="A112" s="943"/>
      <c r="B112" s="954" t="s">
        <v>108</v>
      </c>
      <c r="C112" s="927" t="s">
        <v>86</v>
      </c>
      <c r="D112" s="206" t="s">
        <v>184</v>
      </c>
      <c r="E112" s="199">
        <v>39</v>
      </c>
      <c r="F112" s="214" t="s">
        <v>78</v>
      </c>
    </row>
    <row r="113" spans="1:6" ht="18" customHeight="1">
      <c r="A113" s="943"/>
      <c r="B113" s="954"/>
      <c r="C113" s="928"/>
      <c r="D113" s="206" t="s">
        <v>185</v>
      </c>
      <c r="E113" s="199">
        <v>40</v>
      </c>
      <c r="F113" s="218" t="s">
        <v>77</v>
      </c>
    </row>
    <row r="114" spans="1:6" ht="18" customHeight="1">
      <c r="A114" s="943"/>
      <c r="B114" s="954"/>
      <c r="C114" s="928"/>
      <c r="D114" s="936" t="s">
        <v>355</v>
      </c>
      <c r="E114" s="961">
        <v>41</v>
      </c>
      <c r="F114" s="215" t="s">
        <v>400</v>
      </c>
    </row>
    <row r="115" spans="1:6" ht="18" customHeight="1">
      <c r="A115" s="943"/>
      <c r="B115" s="954"/>
      <c r="C115" s="928"/>
      <c r="D115" s="937"/>
      <c r="E115" s="963"/>
      <c r="F115" s="219" t="s">
        <v>277</v>
      </c>
    </row>
    <row r="116" spans="1:6" ht="18" customHeight="1">
      <c r="A116" s="943"/>
      <c r="B116" s="954"/>
      <c r="C116" s="928"/>
      <c r="D116" s="937"/>
      <c r="E116" s="963"/>
      <c r="F116" s="219" t="s">
        <v>278</v>
      </c>
    </row>
    <row r="117" spans="1:6" ht="18" customHeight="1">
      <c r="A117" s="943"/>
      <c r="B117" s="954"/>
      <c r="C117" s="928"/>
      <c r="D117" s="937"/>
      <c r="E117" s="963"/>
      <c r="F117" s="219" t="s">
        <v>279</v>
      </c>
    </row>
    <row r="118" spans="1:6" ht="18" customHeight="1">
      <c r="A118" s="943"/>
      <c r="B118" s="954"/>
      <c r="C118" s="929"/>
      <c r="D118" s="938"/>
      <c r="E118" s="962"/>
      <c r="F118" s="216" t="s">
        <v>280</v>
      </c>
    </row>
    <row r="119" spans="1:6" ht="18" customHeight="1">
      <c r="A119" s="943"/>
      <c r="B119" s="954"/>
      <c r="C119" s="927" t="s">
        <v>139</v>
      </c>
      <c r="D119" s="206" t="s">
        <v>186</v>
      </c>
      <c r="E119" s="199">
        <v>42</v>
      </c>
      <c r="F119" s="214" t="s">
        <v>76</v>
      </c>
    </row>
    <row r="120" spans="1:6" ht="18" customHeight="1">
      <c r="A120" s="943"/>
      <c r="B120" s="954"/>
      <c r="C120" s="928"/>
      <c r="D120" s="936" t="s">
        <v>156</v>
      </c>
      <c r="E120" s="961">
        <v>43</v>
      </c>
      <c r="F120" s="215" t="s">
        <v>285</v>
      </c>
    </row>
    <row r="121" spans="1:6" ht="18" customHeight="1">
      <c r="A121" s="943"/>
      <c r="B121" s="954"/>
      <c r="C121" s="928"/>
      <c r="D121" s="937"/>
      <c r="E121" s="963"/>
      <c r="F121" s="220" t="s">
        <v>401</v>
      </c>
    </row>
    <row r="122" spans="1:6" ht="18" customHeight="1">
      <c r="A122" s="943"/>
      <c r="B122" s="954"/>
      <c r="C122" s="928"/>
      <c r="D122" s="938"/>
      <c r="E122" s="962"/>
      <c r="F122" s="216" t="s">
        <v>281</v>
      </c>
    </row>
    <row r="123" spans="1:6" ht="18" customHeight="1">
      <c r="A123" s="943"/>
      <c r="B123" s="954"/>
      <c r="C123" s="928"/>
      <c r="D123" s="936" t="s">
        <v>356</v>
      </c>
      <c r="E123" s="961">
        <v>44</v>
      </c>
      <c r="F123" s="215" t="s">
        <v>282</v>
      </c>
    </row>
    <row r="124" spans="1:6" ht="18" customHeight="1">
      <c r="A124" s="943"/>
      <c r="B124" s="954"/>
      <c r="C124" s="928"/>
      <c r="D124" s="937"/>
      <c r="E124" s="963"/>
      <c r="F124" s="219" t="s">
        <v>402</v>
      </c>
    </row>
    <row r="125" spans="1:6" ht="18" customHeight="1">
      <c r="A125" s="943"/>
      <c r="B125" s="954"/>
      <c r="C125" s="928"/>
      <c r="D125" s="937"/>
      <c r="E125" s="963"/>
      <c r="F125" s="219" t="s">
        <v>283</v>
      </c>
    </row>
    <row r="126" spans="1:6" ht="18" customHeight="1">
      <c r="A126" s="943"/>
      <c r="B126" s="954"/>
      <c r="C126" s="928"/>
      <c r="D126" s="937"/>
      <c r="E126" s="963"/>
      <c r="F126" s="219" t="s">
        <v>284</v>
      </c>
    </row>
    <row r="127" spans="1:6" ht="18" customHeight="1">
      <c r="A127" s="943"/>
      <c r="B127" s="954"/>
      <c r="C127" s="929"/>
      <c r="D127" s="938"/>
      <c r="E127" s="962"/>
      <c r="F127" s="216" t="s">
        <v>286</v>
      </c>
    </row>
    <row r="128" spans="1:6" ht="18" customHeight="1">
      <c r="A128" s="943"/>
      <c r="B128" s="954"/>
      <c r="C128" s="927" t="s">
        <v>539</v>
      </c>
      <c r="D128" s="936" t="s">
        <v>338</v>
      </c>
      <c r="E128" s="961">
        <v>45</v>
      </c>
      <c r="F128" s="215" t="s">
        <v>75</v>
      </c>
    </row>
    <row r="129" spans="1:6" ht="18" customHeight="1">
      <c r="A129" s="943"/>
      <c r="B129" s="954"/>
      <c r="C129" s="928"/>
      <c r="D129" s="938"/>
      <c r="E129" s="962"/>
      <c r="F129" s="218" t="s">
        <v>288</v>
      </c>
    </row>
    <row r="130" spans="1:6" ht="18" customHeight="1">
      <c r="A130" s="943"/>
      <c r="B130" s="954"/>
      <c r="C130" s="928"/>
      <c r="D130" s="206" t="s">
        <v>187</v>
      </c>
      <c r="E130" s="199">
        <v>46</v>
      </c>
      <c r="F130" s="214" t="s">
        <v>289</v>
      </c>
    </row>
    <row r="131" spans="1:6" ht="18" customHeight="1">
      <c r="A131" s="943"/>
      <c r="B131" s="954"/>
      <c r="C131" s="928"/>
      <c r="D131" s="936" t="s">
        <v>357</v>
      </c>
      <c r="E131" s="961">
        <v>47</v>
      </c>
      <c r="F131" s="215" t="s">
        <v>287</v>
      </c>
    </row>
    <row r="132" spans="1:6" ht="18" customHeight="1">
      <c r="A132" s="943"/>
      <c r="B132" s="954"/>
      <c r="C132" s="928"/>
      <c r="D132" s="937"/>
      <c r="E132" s="963"/>
      <c r="F132" s="219" t="s">
        <v>290</v>
      </c>
    </row>
    <row r="133" spans="1:6" ht="18" customHeight="1">
      <c r="A133" s="943"/>
      <c r="B133" s="954"/>
      <c r="C133" s="929"/>
      <c r="D133" s="938"/>
      <c r="E133" s="962"/>
      <c r="F133" s="216" t="s">
        <v>291</v>
      </c>
    </row>
    <row r="134" spans="1:6" ht="18" customHeight="1">
      <c r="A134" s="943"/>
      <c r="B134" s="954"/>
      <c r="C134" s="927" t="s">
        <v>540</v>
      </c>
      <c r="D134" s="206" t="s">
        <v>188</v>
      </c>
      <c r="E134" s="200">
        <v>48</v>
      </c>
      <c r="F134" s="214" t="s">
        <v>74</v>
      </c>
    </row>
    <row r="135" spans="1:6" ht="18" customHeight="1">
      <c r="A135" s="943"/>
      <c r="B135" s="954"/>
      <c r="C135" s="928"/>
      <c r="D135" s="936" t="s">
        <v>543</v>
      </c>
      <c r="E135" s="950">
        <v>49</v>
      </c>
      <c r="F135" s="215" t="s">
        <v>292</v>
      </c>
    </row>
    <row r="136" spans="1:6" ht="18" customHeight="1">
      <c r="A136" s="943"/>
      <c r="B136" s="954"/>
      <c r="C136" s="929"/>
      <c r="D136" s="938"/>
      <c r="E136" s="952"/>
      <c r="F136" s="216" t="s">
        <v>293</v>
      </c>
    </row>
    <row r="137" spans="1:6" ht="18" customHeight="1">
      <c r="A137" s="943"/>
      <c r="B137" s="954"/>
      <c r="C137" s="221" t="s">
        <v>138</v>
      </c>
      <c r="D137" s="206" t="s">
        <v>190</v>
      </c>
      <c r="E137" s="200">
        <v>50</v>
      </c>
      <c r="F137" s="214" t="s">
        <v>294</v>
      </c>
    </row>
    <row r="138" spans="1:6" ht="18" customHeight="1">
      <c r="A138" s="943"/>
      <c r="B138" s="944" t="s">
        <v>141</v>
      </c>
      <c r="C138" s="945"/>
      <c r="D138" s="930" t="s">
        <v>157</v>
      </c>
      <c r="E138" s="950">
        <v>51</v>
      </c>
      <c r="F138" s="215" t="s">
        <v>19</v>
      </c>
    </row>
    <row r="139" spans="1:6" ht="18" customHeight="1">
      <c r="A139" s="943"/>
      <c r="B139" s="946"/>
      <c r="C139" s="947"/>
      <c r="D139" s="931"/>
      <c r="E139" s="951"/>
      <c r="F139" s="219" t="s">
        <v>295</v>
      </c>
    </row>
    <row r="140" spans="1:6" ht="18" customHeight="1">
      <c r="A140" s="943"/>
      <c r="B140" s="946"/>
      <c r="C140" s="947"/>
      <c r="D140" s="931"/>
      <c r="E140" s="951"/>
      <c r="F140" s="219" t="s">
        <v>296</v>
      </c>
    </row>
    <row r="141" spans="1:6" ht="18" customHeight="1">
      <c r="A141" s="943"/>
      <c r="B141" s="946"/>
      <c r="C141" s="947"/>
      <c r="D141" s="931"/>
      <c r="E141" s="951"/>
      <c r="F141" s="219" t="s">
        <v>297</v>
      </c>
    </row>
    <row r="142" spans="1:6" ht="18" customHeight="1">
      <c r="A142" s="943"/>
      <c r="B142" s="946"/>
      <c r="C142" s="947"/>
      <c r="D142" s="931"/>
      <c r="E142" s="951"/>
      <c r="F142" s="219" t="s">
        <v>298</v>
      </c>
    </row>
    <row r="143" spans="1:6" ht="18" customHeight="1">
      <c r="A143" s="943"/>
      <c r="B143" s="948"/>
      <c r="C143" s="949"/>
      <c r="D143" s="932"/>
      <c r="E143" s="952"/>
      <c r="F143" s="216" t="s">
        <v>299</v>
      </c>
    </row>
    <row r="144" spans="1:6" ht="15" customHeight="1">
      <c r="B144" s="27"/>
      <c r="C144" s="27"/>
      <c r="D144" s="141"/>
      <c r="E144" s="33"/>
    </row>
    <row r="145" spans="1:6" ht="19.5" customHeight="1">
      <c r="A145" s="224" t="s">
        <v>537</v>
      </c>
      <c r="C145" s="30"/>
      <c r="D145" s="141"/>
      <c r="E145" s="33"/>
    </row>
    <row r="146" spans="1:6" s="145" customFormat="1" ht="19.5" customHeight="1">
      <c r="A146" s="222" t="s">
        <v>178</v>
      </c>
      <c r="B146" s="953" t="s">
        <v>101</v>
      </c>
      <c r="C146" s="953"/>
      <c r="D146" s="223" t="s">
        <v>116</v>
      </c>
      <c r="E146" s="197" t="s">
        <v>520</v>
      </c>
      <c r="F146" s="222" t="s">
        <v>572</v>
      </c>
    </row>
    <row r="147" spans="1:6" s="145" customFormat="1" ht="18" customHeight="1">
      <c r="A147" s="943" t="s">
        <v>541</v>
      </c>
      <c r="B147" s="954" t="s">
        <v>531</v>
      </c>
      <c r="C147" s="954"/>
      <c r="D147" s="213" t="s">
        <v>192</v>
      </c>
      <c r="E147" s="199">
        <v>52</v>
      </c>
      <c r="F147" s="214" t="s">
        <v>73</v>
      </c>
    </row>
    <row r="148" spans="1:6" s="145" customFormat="1" ht="18" customHeight="1">
      <c r="A148" s="943"/>
      <c r="B148" s="954"/>
      <c r="C148" s="954"/>
      <c r="D148" s="213" t="s">
        <v>339</v>
      </c>
      <c r="E148" s="199">
        <v>53</v>
      </c>
      <c r="F148" s="214" t="s">
        <v>72</v>
      </c>
    </row>
    <row r="149" spans="1:6" s="145" customFormat="1" ht="18" customHeight="1">
      <c r="A149" s="943"/>
      <c r="B149" s="954"/>
      <c r="C149" s="954"/>
      <c r="D149" s="213" t="s">
        <v>193</v>
      </c>
      <c r="E149" s="199">
        <v>54</v>
      </c>
      <c r="F149" s="214" t="s">
        <v>71</v>
      </c>
    </row>
    <row r="150" spans="1:6" s="145" customFormat="1" ht="18" customHeight="1">
      <c r="A150" s="943"/>
      <c r="B150" s="954"/>
      <c r="C150" s="954"/>
      <c r="D150" s="213" t="s">
        <v>194</v>
      </c>
      <c r="E150" s="199">
        <v>55</v>
      </c>
      <c r="F150" s="214" t="s">
        <v>70</v>
      </c>
    </row>
    <row r="151" spans="1:6" s="145" customFormat="1" ht="18" customHeight="1">
      <c r="A151" s="943"/>
      <c r="B151" s="954"/>
      <c r="C151" s="954"/>
      <c r="D151" s="213" t="s">
        <v>195</v>
      </c>
      <c r="E151" s="199">
        <v>56</v>
      </c>
      <c r="F151" s="214" t="s">
        <v>69</v>
      </c>
    </row>
    <row r="152" spans="1:6" s="145" customFormat="1" ht="18" customHeight="1">
      <c r="A152" s="943"/>
      <c r="B152" s="954"/>
      <c r="C152" s="954"/>
      <c r="D152" s="213" t="s">
        <v>770</v>
      </c>
      <c r="E152" s="199">
        <v>57</v>
      </c>
      <c r="F152" s="214" t="s">
        <v>68</v>
      </c>
    </row>
    <row r="153" spans="1:6" s="145" customFormat="1" ht="38.25" customHeight="1">
      <c r="A153" s="943"/>
      <c r="B153" s="954"/>
      <c r="C153" s="954"/>
      <c r="D153" s="213" t="s">
        <v>558</v>
      </c>
      <c r="E153" s="199">
        <v>58</v>
      </c>
      <c r="F153" s="214" t="s">
        <v>67</v>
      </c>
    </row>
    <row r="154" spans="1:6" s="145" customFormat="1" ht="18" customHeight="1">
      <c r="A154" s="943"/>
      <c r="B154" s="954"/>
      <c r="C154" s="954"/>
      <c r="D154" s="213" t="s">
        <v>159</v>
      </c>
      <c r="E154" s="199">
        <v>59</v>
      </c>
      <c r="F154" s="214" t="s">
        <v>95</v>
      </c>
    </row>
    <row r="155" spans="1:6" s="145" customFormat="1" ht="18" customHeight="1">
      <c r="A155" s="943"/>
      <c r="B155" s="954"/>
      <c r="C155" s="954"/>
      <c r="D155" s="213" t="s">
        <v>160</v>
      </c>
      <c r="E155" s="199">
        <v>60</v>
      </c>
      <c r="F155" s="214" t="s">
        <v>19</v>
      </c>
    </row>
    <row r="156" spans="1:6" ht="15" customHeight="1">
      <c r="B156" s="27"/>
      <c r="C156" s="27"/>
      <c r="D156" s="141"/>
      <c r="E156" s="29"/>
    </row>
    <row r="157" spans="1:6" ht="19.5" customHeight="1">
      <c r="A157" s="225" t="s">
        <v>144</v>
      </c>
      <c r="C157" s="27"/>
      <c r="D157" s="141"/>
      <c r="E157" s="29"/>
    </row>
    <row r="158" spans="1:6" ht="8.25" customHeight="1">
      <c r="B158" s="27"/>
      <c r="C158" s="27"/>
      <c r="D158" s="141"/>
      <c r="E158" s="29"/>
    </row>
    <row r="159" spans="1:6" ht="19.5" customHeight="1">
      <c r="A159" s="939" t="s">
        <v>178</v>
      </c>
      <c r="B159" s="955" t="s">
        <v>145</v>
      </c>
      <c r="C159" s="956"/>
      <c r="D159" s="957" t="s">
        <v>102</v>
      </c>
      <c r="E159" s="959" t="s">
        <v>520</v>
      </c>
      <c r="F159" s="922" t="s">
        <v>572</v>
      </c>
    </row>
    <row r="160" spans="1:6" ht="19.5" customHeight="1">
      <c r="A160" s="939"/>
      <c r="B160" s="232"/>
      <c r="C160" s="203" t="s">
        <v>403</v>
      </c>
      <c r="D160" s="958"/>
      <c r="E160" s="960"/>
      <c r="F160" s="923"/>
    </row>
    <row r="161" spans="1:6" ht="19.5" customHeight="1">
      <c r="A161" s="940" t="s">
        <v>542</v>
      </c>
      <c r="B161" s="924" t="s">
        <v>108</v>
      </c>
      <c r="C161" s="927" t="s">
        <v>128</v>
      </c>
      <c r="D161" s="930" t="s">
        <v>340</v>
      </c>
      <c r="E161" s="933">
        <v>61</v>
      </c>
      <c r="F161" s="215" t="s">
        <v>300</v>
      </c>
    </row>
    <row r="162" spans="1:6" ht="19.5" customHeight="1">
      <c r="A162" s="940"/>
      <c r="B162" s="925"/>
      <c r="C162" s="928"/>
      <c r="D162" s="931"/>
      <c r="E162" s="934"/>
      <c r="F162" s="219" t="s">
        <v>301</v>
      </c>
    </row>
    <row r="163" spans="1:6" ht="19.5" customHeight="1">
      <c r="A163" s="940"/>
      <c r="B163" s="925"/>
      <c r="C163" s="928"/>
      <c r="D163" s="931"/>
      <c r="E163" s="934"/>
      <c r="F163" s="219" t="s">
        <v>302</v>
      </c>
    </row>
    <row r="164" spans="1:6" ht="19.5" customHeight="1">
      <c r="A164" s="940"/>
      <c r="B164" s="925"/>
      <c r="C164" s="928"/>
      <c r="D164" s="931"/>
      <c r="E164" s="934"/>
      <c r="F164" s="219" t="s">
        <v>303</v>
      </c>
    </row>
    <row r="165" spans="1:6" ht="19.5" customHeight="1">
      <c r="A165" s="940"/>
      <c r="B165" s="925"/>
      <c r="C165" s="928"/>
      <c r="D165" s="931"/>
      <c r="E165" s="934"/>
      <c r="F165" s="220" t="s">
        <v>306</v>
      </c>
    </row>
    <row r="166" spans="1:6" ht="19.5" customHeight="1">
      <c r="A166" s="940"/>
      <c r="B166" s="925"/>
      <c r="C166" s="928"/>
      <c r="D166" s="931"/>
      <c r="E166" s="934"/>
      <c r="F166" s="219" t="s">
        <v>307</v>
      </c>
    </row>
    <row r="167" spans="1:6" ht="19.5" customHeight="1">
      <c r="A167" s="940"/>
      <c r="B167" s="925"/>
      <c r="C167" s="928"/>
      <c r="D167" s="932"/>
      <c r="E167" s="935"/>
      <c r="F167" s="216" t="s">
        <v>308</v>
      </c>
    </row>
    <row r="168" spans="1:6" ht="19.5" customHeight="1">
      <c r="A168" s="940"/>
      <c r="B168" s="925"/>
      <c r="C168" s="928"/>
      <c r="D168" s="936" t="s">
        <v>341</v>
      </c>
      <c r="E168" s="933">
        <v>62</v>
      </c>
      <c r="F168" s="215" t="s">
        <v>304</v>
      </c>
    </row>
    <row r="169" spans="1:6" ht="19.5" customHeight="1">
      <c r="A169" s="940"/>
      <c r="B169" s="925"/>
      <c r="C169" s="928"/>
      <c r="D169" s="937"/>
      <c r="E169" s="934"/>
      <c r="F169" s="233" t="s">
        <v>305</v>
      </c>
    </row>
    <row r="170" spans="1:6" ht="19.5" customHeight="1">
      <c r="A170" s="940"/>
      <c r="B170" s="925"/>
      <c r="C170" s="928"/>
      <c r="D170" s="937"/>
      <c r="E170" s="934"/>
      <c r="F170" s="219" t="s">
        <v>309</v>
      </c>
    </row>
    <row r="171" spans="1:6" ht="19.5" customHeight="1">
      <c r="A171" s="940"/>
      <c r="B171" s="925"/>
      <c r="C171" s="929"/>
      <c r="D171" s="938"/>
      <c r="E171" s="935"/>
      <c r="F171" s="216" t="s">
        <v>310</v>
      </c>
    </row>
    <row r="172" spans="1:6" ht="19.5" customHeight="1">
      <c r="A172" s="940"/>
      <c r="B172" s="925"/>
      <c r="C172" s="927" t="s">
        <v>130</v>
      </c>
      <c r="D172" s="930" t="s">
        <v>342</v>
      </c>
      <c r="E172" s="933">
        <v>63</v>
      </c>
      <c r="F172" s="215" t="s">
        <v>311</v>
      </c>
    </row>
    <row r="173" spans="1:6" ht="19.5" customHeight="1">
      <c r="A173" s="940"/>
      <c r="B173" s="925"/>
      <c r="C173" s="928"/>
      <c r="D173" s="931"/>
      <c r="E173" s="934"/>
      <c r="F173" s="219" t="s">
        <v>312</v>
      </c>
    </row>
    <row r="174" spans="1:6" ht="19.5" customHeight="1">
      <c r="A174" s="940"/>
      <c r="B174" s="925"/>
      <c r="C174" s="928"/>
      <c r="D174" s="932"/>
      <c r="E174" s="935"/>
      <c r="F174" s="218" t="s">
        <v>314</v>
      </c>
    </row>
    <row r="175" spans="1:6" ht="19.5" customHeight="1">
      <c r="A175" s="940"/>
      <c r="B175" s="925"/>
      <c r="C175" s="928"/>
      <c r="D175" s="930" t="s">
        <v>343</v>
      </c>
      <c r="E175" s="933">
        <v>64</v>
      </c>
      <c r="F175" s="217" t="s">
        <v>313</v>
      </c>
    </row>
    <row r="176" spans="1:6" ht="19.5" customHeight="1">
      <c r="A176" s="940"/>
      <c r="B176" s="925"/>
      <c r="C176" s="928"/>
      <c r="D176" s="931"/>
      <c r="E176" s="934"/>
      <c r="F176" s="219" t="s">
        <v>315</v>
      </c>
    </row>
    <row r="177" spans="1:6" ht="19.5" customHeight="1">
      <c r="A177" s="940"/>
      <c r="B177" s="925"/>
      <c r="C177" s="929"/>
      <c r="D177" s="932"/>
      <c r="E177" s="935"/>
      <c r="F177" s="216" t="s">
        <v>316</v>
      </c>
    </row>
    <row r="178" spans="1:6" ht="19.5" customHeight="1">
      <c r="A178" s="940"/>
      <c r="B178" s="925"/>
      <c r="C178" s="927" t="s">
        <v>112</v>
      </c>
      <c r="D178" s="930" t="s">
        <v>344</v>
      </c>
      <c r="E178" s="933">
        <v>65</v>
      </c>
      <c r="F178" s="215" t="s">
        <v>317</v>
      </c>
    </row>
    <row r="179" spans="1:6" ht="19.5" customHeight="1">
      <c r="A179" s="940"/>
      <c r="B179" s="925"/>
      <c r="C179" s="928"/>
      <c r="D179" s="931"/>
      <c r="E179" s="934"/>
      <c r="F179" s="233" t="s">
        <v>318</v>
      </c>
    </row>
    <row r="180" spans="1:6" ht="19.5" customHeight="1">
      <c r="A180" s="940"/>
      <c r="B180" s="925"/>
      <c r="C180" s="928"/>
      <c r="D180" s="931"/>
      <c r="E180" s="934"/>
      <c r="F180" s="219" t="s">
        <v>319</v>
      </c>
    </row>
    <row r="181" spans="1:6" ht="19.5" customHeight="1">
      <c r="A181" s="940"/>
      <c r="B181" s="925"/>
      <c r="C181" s="928"/>
      <c r="D181" s="931"/>
      <c r="E181" s="934"/>
      <c r="F181" s="219" t="s">
        <v>320</v>
      </c>
    </row>
    <row r="182" spans="1:6" ht="19.5" customHeight="1">
      <c r="A182" s="940"/>
      <c r="B182" s="925"/>
      <c r="C182" s="928"/>
      <c r="D182" s="932"/>
      <c r="E182" s="935"/>
      <c r="F182" s="216" t="s">
        <v>308</v>
      </c>
    </row>
    <row r="183" spans="1:6" ht="19.5" customHeight="1">
      <c r="A183" s="940"/>
      <c r="B183" s="925"/>
      <c r="C183" s="928"/>
      <c r="D183" s="930" t="s">
        <v>345</v>
      </c>
      <c r="E183" s="933">
        <v>66</v>
      </c>
      <c r="F183" s="215" t="s">
        <v>321</v>
      </c>
    </row>
    <row r="184" spans="1:6" ht="19.5" customHeight="1">
      <c r="A184" s="940"/>
      <c r="B184" s="926"/>
      <c r="C184" s="929"/>
      <c r="D184" s="932"/>
      <c r="E184" s="935"/>
      <c r="F184" s="216" t="s">
        <v>310</v>
      </c>
    </row>
    <row r="187" spans="1:6" ht="18.75">
      <c r="A187" s="227" t="s">
        <v>544</v>
      </c>
    </row>
  </sheetData>
  <mergeCells count="117">
    <mergeCell ref="B8:C8"/>
    <mergeCell ref="B9:B11"/>
    <mergeCell ref="C9:C10"/>
    <mergeCell ref="D9:D10"/>
    <mergeCell ref="E9:E10"/>
    <mergeCell ref="B12:C12"/>
    <mergeCell ref="C25:C27"/>
    <mergeCell ref="C28:C33"/>
    <mergeCell ref="D30:D33"/>
    <mergeCell ref="E30:E33"/>
    <mergeCell ref="E18:E19"/>
    <mergeCell ref="D20:D21"/>
    <mergeCell ref="E20:E21"/>
    <mergeCell ref="D22:D24"/>
    <mergeCell ref="E22:E24"/>
    <mergeCell ref="B50:B58"/>
    <mergeCell ref="C50:C57"/>
    <mergeCell ref="D50:D51"/>
    <mergeCell ref="E50:E51"/>
    <mergeCell ref="D52:D53"/>
    <mergeCell ref="E52:E53"/>
    <mergeCell ref="D54:D55"/>
    <mergeCell ref="E54:E55"/>
    <mergeCell ref="D56:D57"/>
    <mergeCell ref="E56:E57"/>
    <mergeCell ref="B49:C49"/>
    <mergeCell ref="B13:B35"/>
    <mergeCell ref="C13:C17"/>
    <mergeCell ref="D14:D15"/>
    <mergeCell ref="E14:E15"/>
    <mergeCell ref="C34:C35"/>
    <mergeCell ref="D34:D35"/>
    <mergeCell ref="E34:E35"/>
    <mergeCell ref="B38:C38"/>
    <mergeCell ref="B39:C45"/>
    <mergeCell ref="D16:D17"/>
    <mergeCell ref="E16:E17"/>
    <mergeCell ref="C18:C24"/>
    <mergeCell ref="D18:D19"/>
    <mergeCell ref="B59:C61"/>
    <mergeCell ref="D59:D61"/>
    <mergeCell ref="E59:E61"/>
    <mergeCell ref="B62:B100"/>
    <mergeCell ref="C62:C68"/>
    <mergeCell ref="D62:D68"/>
    <mergeCell ref="E62:E68"/>
    <mergeCell ref="C69:C84"/>
    <mergeCell ref="D69:D84"/>
    <mergeCell ref="E69:E84"/>
    <mergeCell ref="C85:C92"/>
    <mergeCell ref="D85:D92"/>
    <mergeCell ref="E85:E92"/>
    <mergeCell ref="C93:C100"/>
    <mergeCell ref="D93:D100"/>
    <mergeCell ref="E93:E100"/>
    <mergeCell ref="B103:C103"/>
    <mergeCell ref="D103:D104"/>
    <mergeCell ref="E103:E104"/>
    <mergeCell ref="F103:F104"/>
    <mergeCell ref="B105:B111"/>
    <mergeCell ref="C106:C107"/>
    <mergeCell ref="D106:D107"/>
    <mergeCell ref="E106:E107"/>
    <mergeCell ref="C109:C110"/>
    <mergeCell ref="D109:D110"/>
    <mergeCell ref="E131:E133"/>
    <mergeCell ref="C134:C136"/>
    <mergeCell ref="D135:D136"/>
    <mergeCell ref="E135:E136"/>
    <mergeCell ref="E109:E110"/>
    <mergeCell ref="B112:B137"/>
    <mergeCell ref="C112:C118"/>
    <mergeCell ref="D114:D118"/>
    <mergeCell ref="E114:E118"/>
    <mergeCell ref="C119:C127"/>
    <mergeCell ref="D120:D122"/>
    <mergeCell ref="E120:E122"/>
    <mergeCell ref="D123:D127"/>
    <mergeCell ref="E123:E127"/>
    <mergeCell ref="A159:A160"/>
    <mergeCell ref="A161:A184"/>
    <mergeCell ref="A1:F1"/>
    <mergeCell ref="A9:A35"/>
    <mergeCell ref="A39:A45"/>
    <mergeCell ref="A50:A100"/>
    <mergeCell ref="A103:A104"/>
    <mergeCell ref="A105:A143"/>
    <mergeCell ref="A147:A155"/>
    <mergeCell ref="D175:D177"/>
    <mergeCell ref="D172:D174"/>
    <mergeCell ref="E172:E174"/>
    <mergeCell ref="B138:C143"/>
    <mergeCell ref="D138:D143"/>
    <mergeCell ref="E138:E143"/>
    <mergeCell ref="B146:C146"/>
    <mergeCell ref="B147:C155"/>
    <mergeCell ref="B159:C159"/>
    <mergeCell ref="D159:D160"/>
    <mergeCell ref="E159:E160"/>
    <mergeCell ref="C128:C133"/>
    <mergeCell ref="D128:D129"/>
    <mergeCell ref="E128:E129"/>
    <mergeCell ref="D131:D133"/>
    <mergeCell ref="F159:F160"/>
    <mergeCell ref="B161:B184"/>
    <mergeCell ref="C161:C171"/>
    <mergeCell ref="D161:D167"/>
    <mergeCell ref="E161:E167"/>
    <mergeCell ref="D168:D171"/>
    <mergeCell ref="E168:E171"/>
    <mergeCell ref="C172:C177"/>
    <mergeCell ref="E175:E177"/>
    <mergeCell ref="C178:C184"/>
    <mergeCell ref="D178:D182"/>
    <mergeCell ref="E178:E182"/>
    <mergeCell ref="D183:D184"/>
    <mergeCell ref="E183:E184"/>
  </mergeCells>
  <phoneticPr fontId="2"/>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8.xml><?xml version="1.0" encoding="utf-8"?>
<worksheet xmlns="http://schemas.openxmlformats.org/spreadsheetml/2006/main" xmlns:r="http://schemas.openxmlformats.org/officeDocument/2006/relationships">
  <sheetPr>
    <tabColor rgb="FF66FFFF"/>
    <pageSetUpPr fitToPage="1"/>
  </sheetPr>
  <dimension ref="A1:V74"/>
  <sheetViews>
    <sheetView view="pageBreakPreview" topLeftCell="I1" zoomScale="69" zoomScaleNormal="98" zoomScaleSheetLayoutView="69" workbookViewId="0">
      <selection activeCell="O3" sqref="O3"/>
    </sheetView>
  </sheetViews>
  <sheetFormatPr defaultColWidth="9" defaultRowHeight="16.5"/>
  <cols>
    <col min="1" max="1" width="7.375" style="286" bestFit="1" customWidth="1"/>
    <col min="2" max="2" width="9.5" style="286" customWidth="1"/>
    <col min="3" max="3" width="9.25" style="286" customWidth="1"/>
    <col min="4" max="5" width="24.625" style="286" customWidth="1"/>
    <col min="6" max="6" width="9.5" style="286" customWidth="1"/>
    <col min="7" max="7" width="8.125" style="286" customWidth="1"/>
    <col min="8" max="8" width="29" style="286" customWidth="1"/>
    <col min="9" max="9" width="10.875" style="286" customWidth="1"/>
    <col min="10" max="10" width="19.125" style="286" customWidth="1"/>
    <col min="11" max="11" width="5.875" style="312" bestFit="1" customWidth="1"/>
    <col min="12" max="12" width="11.375" style="312" customWidth="1"/>
    <col min="13" max="13" width="17.875" style="312" customWidth="1"/>
    <col min="14" max="14" width="21.875" style="312" customWidth="1"/>
    <col min="15" max="15" width="48.25" style="312" customWidth="1"/>
    <col min="16" max="16" width="9" style="286"/>
    <col min="17" max="17" width="36" style="286" customWidth="1"/>
    <col min="18" max="18" width="33" style="286" customWidth="1"/>
    <col min="19" max="19" width="31.75" style="286" customWidth="1"/>
    <col min="20" max="20" width="64.25" style="286" customWidth="1"/>
    <col min="21" max="16384" width="9" style="286"/>
  </cols>
  <sheetData>
    <row r="1" spans="1:20" ht="42.75" customHeight="1">
      <c r="A1" s="988"/>
      <c r="B1" s="988"/>
      <c r="C1" s="988"/>
      <c r="D1" s="988"/>
      <c r="E1" s="988"/>
      <c r="F1" s="988"/>
      <c r="G1" s="988"/>
      <c r="H1" s="988"/>
      <c r="I1" s="988"/>
      <c r="J1" s="988"/>
      <c r="K1" s="998" t="s">
        <v>707</v>
      </c>
      <c r="L1" s="999"/>
      <c r="M1" s="999"/>
      <c r="N1" s="999"/>
      <c r="O1" s="1000"/>
      <c r="P1" s="989" t="s">
        <v>708</v>
      </c>
      <c r="Q1" s="991" t="s">
        <v>709</v>
      </c>
      <c r="R1" s="349" t="s">
        <v>731</v>
      </c>
      <c r="S1" s="341"/>
      <c r="T1" s="342"/>
    </row>
    <row r="2" spans="1:20" ht="33">
      <c r="A2" s="331" t="s">
        <v>671</v>
      </c>
      <c r="B2" s="332" t="s">
        <v>672</v>
      </c>
      <c r="C2" s="331" t="s">
        <v>673</v>
      </c>
      <c r="D2" s="320" t="s">
        <v>678</v>
      </c>
      <c r="E2" s="333" t="s">
        <v>679</v>
      </c>
      <c r="F2" s="334" t="s">
        <v>680</v>
      </c>
      <c r="G2" s="331" t="s">
        <v>674</v>
      </c>
      <c r="H2" s="335" t="s">
        <v>675</v>
      </c>
      <c r="I2" s="319" t="s">
        <v>676</v>
      </c>
      <c r="J2" s="320" t="s">
        <v>677</v>
      </c>
      <c r="K2" s="336" t="s">
        <v>573</v>
      </c>
      <c r="L2" s="287" t="s">
        <v>698</v>
      </c>
      <c r="M2" s="1007" t="s">
        <v>697</v>
      </c>
      <c r="N2" s="1008"/>
      <c r="O2" s="287" t="s">
        <v>102</v>
      </c>
      <c r="P2" s="990"/>
      <c r="Q2" s="991"/>
      <c r="R2" s="1004" t="s">
        <v>718</v>
      </c>
      <c r="S2" s="1005"/>
      <c r="T2" s="1006"/>
    </row>
    <row r="3" spans="1:20" ht="18" customHeight="1">
      <c r="A3" s="288" t="s">
        <v>83</v>
      </c>
      <c r="B3" s="289" t="s">
        <v>20</v>
      </c>
      <c r="C3" s="290" t="s">
        <v>20</v>
      </c>
      <c r="D3" s="299" t="s">
        <v>574</v>
      </c>
      <c r="E3" s="288" t="s">
        <v>446</v>
      </c>
      <c r="F3" s="290" t="s">
        <v>87</v>
      </c>
      <c r="G3" s="288" t="s">
        <v>358</v>
      </c>
      <c r="H3" s="288" t="s">
        <v>579</v>
      </c>
      <c r="I3" s="315">
        <v>1</v>
      </c>
      <c r="J3" s="299" t="s">
        <v>592</v>
      </c>
      <c r="K3" s="337">
        <v>200</v>
      </c>
      <c r="L3" s="291" t="s">
        <v>146</v>
      </c>
      <c r="M3" s="291" t="s">
        <v>147</v>
      </c>
      <c r="N3" s="291" t="s">
        <v>147</v>
      </c>
      <c r="O3" s="291" t="s">
        <v>618</v>
      </c>
      <c r="P3" s="340"/>
      <c r="Q3" s="296"/>
      <c r="R3" s="1001" t="s">
        <v>724</v>
      </c>
      <c r="S3" s="1002"/>
      <c r="T3" s="1003"/>
    </row>
    <row r="4" spans="1:20" ht="18" customHeight="1">
      <c r="A4" s="292" t="s">
        <v>84</v>
      </c>
      <c r="B4" s="293"/>
      <c r="C4" s="294" t="s">
        <v>199</v>
      </c>
      <c r="D4" s="300" t="s">
        <v>575</v>
      </c>
      <c r="E4" s="294" t="s">
        <v>447</v>
      </c>
      <c r="F4" s="294" t="s">
        <v>88</v>
      </c>
      <c r="G4" s="298" t="s">
        <v>359</v>
      </c>
      <c r="H4" s="294" t="s">
        <v>580</v>
      </c>
      <c r="I4" s="316">
        <v>2</v>
      </c>
      <c r="J4" s="300" t="s">
        <v>593</v>
      </c>
      <c r="K4" s="337">
        <v>300</v>
      </c>
      <c r="L4" s="291" t="s">
        <v>146</v>
      </c>
      <c r="M4" s="291" t="s">
        <v>148</v>
      </c>
      <c r="N4" s="291" t="s">
        <v>148</v>
      </c>
      <c r="O4" s="291" t="s">
        <v>619</v>
      </c>
      <c r="P4" s="340"/>
      <c r="Q4" s="296"/>
      <c r="R4" s="1004" t="s">
        <v>748</v>
      </c>
      <c r="S4" s="1005"/>
      <c r="T4" s="1006"/>
    </row>
    <row r="5" spans="1:20" ht="18" customHeight="1">
      <c r="C5" s="292" t="s">
        <v>200</v>
      </c>
      <c r="D5" s="300" t="s">
        <v>576</v>
      </c>
      <c r="E5" s="294" t="s">
        <v>448</v>
      </c>
      <c r="F5" s="304" t="s">
        <v>89</v>
      </c>
      <c r="G5" s="317"/>
      <c r="H5" s="294" t="s">
        <v>581</v>
      </c>
      <c r="I5" s="317"/>
      <c r="J5" s="300" t="s">
        <v>594</v>
      </c>
      <c r="K5" s="340"/>
      <c r="L5" s="340"/>
      <c r="M5" s="340"/>
      <c r="N5" s="340"/>
      <c r="O5" s="340"/>
      <c r="P5" s="340"/>
      <c r="Q5" s="296"/>
      <c r="R5" s="1004" t="s">
        <v>711</v>
      </c>
      <c r="S5" s="1005"/>
      <c r="T5" s="1006"/>
    </row>
    <row r="6" spans="1:20" ht="18" customHeight="1">
      <c r="D6" s="300" t="s">
        <v>577</v>
      </c>
      <c r="E6" s="294" t="s">
        <v>449</v>
      </c>
      <c r="F6" s="314"/>
      <c r="G6" s="318"/>
      <c r="H6" s="294" t="s">
        <v>582</v>
      </c>
      <c r="J6" s="300" t="s">
        <v>595</v>
      </c>
      <c r="K6" s="337">
        <v>1</v>
      </c>
      <c r="L6" s="291" t="s">
        <v>149</v>
      </c>
      <c r="M6" s="291" t="s">
        <v>413</v>
      </c>
      <c r="N6" s="291" t="s">
        <v>104</v>
      </c>
      <c r="O6" s="291" t="s">
        <v>620</v>
      </c>
      <c r="P6" s="338">
        <f>COUNTIF('様式第1-6号(活動記録)'!$H$8:$M$23,【選択肢】!K6)</f>
        <v>0</v>
      </c>
      <c r="Q6" s="296"/>
      <c r="R6" s="313" t="s">
        <v>699</v>
      </c>
      <c r="S6" s="296"/>
      <c r="T6" s="318"/>
    </row>
    <row r="7" spans="1:20" ht="18" customHeight="1">
      <c r="A7" s="295"/>
      <c r="B7" s="295"/>
      <c r="C7" s="295"/>
      <c r="D7" s="301" t="s">
        <v>578</v>
      </c>
      <c r="E7" s="294" t="s">
        <v>450</v>
      </c>
      <c r="F7" s="313"/>
      <c r="G7" s="318"/>
      <c r="H7" s="294" t="s">
        <v>583</v>
      </c>
      <c r="I7" s="295"/>
      <c r="J7" s="300" t="s">
        <v>596</v>
      </c>
      <c r="K7" s="337">
        <v>2</v>
      </c>
      <c r="L7" s="291" t="s">
        <v>149</v>
      </c>
      <c r="M7" s="291" t="s">
        <v>413</v>
      </c>
      <c r="N7" s="291" t="s">
        <v>105</v>
      </c>
      <c r="O7" s="291" t="s">
        <v>621</v>
      </c>
      <c r="P7" s="339">
        <f>COUNTIF('様式第1-6号(活動記録)'!$H$8:$M$23,【選択肢】!K7)</f>
        <v>0</v>
      </c>
      <c r="Q7" s="296"/>
      <c r="R7" s="1004" t="s">
        <v>712</v>
      </c>
      <c r="S7" s="1005"/>
      <c r="T7" s="1006"/>
    </row>
    <row r="8" spans="1:20" ht="18" customHeight="1">
      <c r="A8" s="295"/>
      <c r="B8" s="295"/>
      <c r="C8" s="295"/>
      <c r="D8" s="295"/>
      <c r="E8" s="294" t="s">
        <v>451</v>
      </c>
      <c r="F8" s="313"/>
      <c r="G8" s="318"/>
      <c r="H8" s="294" t="s">
        <v>584</v>
      </c>
      <c r="I8" s="295"/>
      <c r="J8" s="300" t="s">
        <v>597</v>
      </c>
      <c r="K8" s="337">
        <v>3</v>
      </c>
      <c r="L8" s="291" t="s">
        <v>149</v>
      </c>
      <c r="M8" s="291" t="s">
        <v>107</v>
      </c>
      <c r="N8" s="291" t="s">
        <v>107</v>
      </c>
      <c r="O8" s="291" t="s">
        <v>771</v>
      </c>
      <c r="P8" s="339">
        <f>COUNTIF('様式第1-6号(活動記録)'!$H$8:$M$23,【選択肢】!K8)</f>
        <v>0</v>
      </c>
      <c r="Q8" s="296"/>
      <c r="R8" s="1004"/>
      <c r="S8" s="1005"/>
      <c r="T8" s="1006"/>
    </row>
    <row r="9" spans="1:20" ht="18" customHeight="1">
      <c r="A9" s="295"/>
      <c r="B9" s="295"/>
      <c r="C9" s="295"/>
      <c r="D9" s="295"/>
      <c r="E9" s="294" t="s">
        <v>452</v>
      </c>
      <c r="F9" s="313"/>
      <c r="G9" s="318"/>
      <c r="H9" s="294" t="s">
        <v>585</v>
      </c>
      <c r="I9" s="295"/>
      <c r="J9" s="300" t="s">
        <v>598</v>
      </c>
      <c r="K9" s="337">
        <v>4</v>
      </c>
      <c r="L9" s="291" t="s">
        <v>149</v>
      </c>
      <c r="M9" s="291" t="s">
        <v>108</v>
      </c>
      <c r="N9" s="291" t="s">
        <v>126</v>
      </c>
      <c r="O9" s="291" t="s">
        <v>622</v>
      </c>
      <c r="P9" s="339">
        <f>COUNTIF('様式第1-6号(活動記録)'!$H$8:$M$23,【選択肢】!K9)</f>
        <v>0</v>
      </c>
      <c r="Q9" s="296"/>
      <c r="R9" s="1001" t="s">
        <v>723</v>
      </c>
      <c r="S9" s="1002"/>
      <c r="T9" s="1003"/>
    </row>
    <row r="10" spans="1:20" ht="18" customHeight="1">
      <c r="A10" s="295"/>
      <c r="B10" s="295"/>
      <c r="C10" s="295"/>
      <c r="D10" s="295"/>
      <c r="E10" s="294" t="s">
        <v>453</v>
      </c>
      <c r="F10" s="313"/>
      <c r="G10" s="318"/>
      <c r="H10" s="294" t="s">
        <v>586</v>
      </c>
      <c r="I10" s="295"/>
      <c r="J10" s="301" t="s">
        <v>599</v>
      </c>
      <c r="K10" s="337">
        <v>5</v>
      </c>
      <c r="L10" s="291" t="s">
        <v>149</v>
      </c>
      <c r="M10" s="291" t="s">
        <v>108</v>
      </c>
      <c r="N10" s="291" t="s">
        <v>126</v>
      </c>
      <c r="O10" s="291" t="s">
        <v>623</v>
      </c>
      <c r="P10" s="339">
        <f>COUNTIF('様式第1-6号(活動記録)'!$H$8:$M$23,【選択肢】!K10)</f>
        <v>0</v>
      </c>
      <c r="Q10" s="296"/>
      <c r="R10" s="992" t="s">
        <v>716</v>
      </c>
      <c r="S10" s="993"/>
      <c r="T10" s="994"/>
    </row>
    <row r="11" spans="1:20" ht="18" customHeight="1">
      <c r="A11" s="295"/>
      <c r="B11" s="295"/>
      <c r="C11" s="295"/>
      <c r="D11" s="295"/>
      <c r="E11" s="292" t="s">
        <v>454</v>
      </c>
      <c r="F11" s="313"/>
      <c r="G11" s="318"/>
      <c r="H11" s="294" t="s">
        <v>587</v>
      </c>
      <c r="I11" s="295"/>
      <c r="J11" s="295"/>
      <c r="K11" s="337">
        <v>6</v>
      </c>
      <c r="L11" s="291" t="s">
        <v>149</v>
      </c>
      <c r="M11" s="291" t="s">
        <v>108</v>
      </c>
      <c r="N11" s="291" t="s">
        <v>126</v>
      </c>
      <c r="O11" s="291" t="s">
        <v>624</v>
      </c>
      <c r="P11" s="339">
        <f>COUNTIF('様式第1-6号(活動記録)'!$H$8:$M$23,【選択肢】!K11)</f>
        <v>0</v>
      </c>
      <c r="Q11" s="296"/>
      <c r="R11" s="350" t="s">
        <v>725</v>
      </c>
      <c r="S11" s="351"/>
      <c r="T11" s="352"/>
    </row>
    <row r="12" spans="1:20" ht="18" customHeight="1">
      <c r="A12" s="295"/>
      <c r="B12" s="295"/>
      <c r="C12" s="295"/>
      <c r="D12" s="295"/>
      <c r="E12" s="295"/>
      <c r="F12" s="295"/>
      <c r="G12" s="295"/>
      <c r="H12" s="294" t="s">
        <v>588</v>
      </c>
      <c r="I12" s="295"/>
      <c r="J12" s="295"/>
      <c r="K12" s="337">
        <v>7</v>
      </c>
      <c r="L12" s="291" t="s">
        <v>149</v>
      </c>
      <c r="M12" s="291" t="s">
        <v>108</v>
      </c>
      <c r="N12" s="291" t="s">
        <v>128</v>
      </c>
      <c r="O12" s="291" t="s">
        <v>625</v>
      </c>
      <c r="P12" s="339">
        <f>COUNTIF('様式第1-6号(活動記録)'!$H$8:$M$23,【選択肢】!K12)</f>
        <v>0</v>
      </c>
      <c r="Q12" s="296"/>
      <c r="R12" s="353" t="s">
        <v>703</v>
      </c>
      <c r="S12" s="329"/>
      <c r="T12" s="330"/>
    </row>
    <row r="13" spans="1:20" ht="18" customHeight="1">
      <c r="H13" s="294" t="s">
        <v>589</v>
      </c>
      <c r="K13" s="337">
        <v>8</v>
      </c>
      <c r="L13" s="291" t="s">
        <v>149</v>
      </c>
      <c r="M13" s="291" t="s">
        <v>108</v>
      </c>
      <c r="N13" s="291" t="s">
        <v>128</v>
      </c>
      <c r="O13" s="291" t="s">
        <v>626</v>
      </c>
      <c r="P13" s="339">
        <f>COUNTIF('様式第1-6号(活動記録)'!$H$8:$M$23,【選択肢】!K13)</f>
        <v>0</v>
      </c>
      <c r="R13" s="353" t="s">
        <v>713</v>
      </c>
      <c r="S13" s="329"/>
      <c r="T13" s="330"/>
    </row>
    <row r="14" spans="1:20" ht="18" customHeight="1">
      <c r="H14" s="294" t="s">
        <v>590</v>
      </c>
      <c r="K14" s="337">
        <v>9</v>
      </c>
      <c r="L14" s="291" t="s">
        <v>149</v>
      </c>
      <c r="M14" s="291" t="s">
        <v>108</v>
      </c>
      <c r="N14" s="291" t="s">
        <v>128</v>
      </c>
      <c r="O14" s="291" t="s">
        <v>627</v>
      </c>
      <c r="P14" s="339">
        <f>COUNTIF('様式第1-6号(活動記録)'!$H$8:$M$23,【選択肢】!K14)</f>
        <v>0</v>
      </c>
      <c r="R14" s="353" t="s">
        <v>700</v>
      </c>
      <c r="S14" s="329"/>
      <c r="T14" s="330"/>
    </row>
    <row r="15" spans="1:20" ht="18" customHeight="1">
      <c r="H15" s="304" t="s">
        <v>591</v>
      </c>
      <c r="K15" s="337">
        <v>10</v>
      </c>
      <c r="L15" s="291" t="s">
        <v>149</v>
      </c>
      <c r="M15" s="291" t="s">
        <v>108</v>
      </c>
      <c r="N15" s="291" t="s">
        <v>130</v>
      </c>
      <c r="O15" s="291" t="s">
        <v>628</v>
      </c>
      <c r="P15" s="339">
        <f>COUNTIF('様式第1-6号(活動記録)'!$H$8:$M$23,【選択肢】!K15)</f>
        <v>0</v>
      </c>
      <c r="R15" s="353" t="s">
        <v>701</v>
      </c>
      <c r="S15" s="329"/>
      <c r="T15" s="330"/>
    </row>
    <row r="16" spans="1:20" ht="18" customHeight="1">
      <c r="K16" s="337">
        <v>11</v>
      </c>
      <c r="L16" s="291" t="s">
        <v>149</v>
      </c>
      <c r="M16" s="291" t="s">
        <v>108</v>
      </c>
      <c r="N16" s="291" t="s">
        <v>130</v>
      </c>
      <c r="O16" s="291" t="s">
        <v>629</v>
      </c>
      <c r="P16" s="339">
        <f>COUNTIF('様式第1-6号(活動記録)'!$H$8:$M$23,【選択肢】!K16)</f>
        <v>0</v>
      </c>
      <c r="R16" s="326"/>
      <c r="S16" s="327"/>
      <c r="T16" s="328"/>
    </row>
    <row r="17" spans="11:22" ht="18" customHeight="1">
      <c r="K17" s="337">
        <v>12</v>
      </c>
      <c r="L17" s="291" t="s">
        <v>149</v>
      </c>
      <c r="M17" s="291" t="s">
        <v>108</v>
      </c>
      <c r="N17" s="291" t="s">
        <v>130</v>
      </c>
      <c r="O17" s="291" t="s">
        <v>630</v>
      </c>
      <c r="P17" s="339">
        <f>COUNTIF('様式第1-6号(活動記録)'!$H$8:$M$23,【選択肢】!K17)</f>
        <v>0</v>
      </c>
      <c r="R17" s="326" t="s">
        <v>719</v>
      </c>
      <c r="S17" s="296"/>
      <c r="T17" s="318"/>
    </row>
    <row r="18" spans="11:22" ht="18" customHeight="1">
      <c r="K18" s="337">
        <v>13</v>
      </c>
      <c r="L18" s="291" t="s">
        <v>149</v>
      </c>
      <c r="M18" s="291" t="s">
        <v>108</v>
      </c>
      <c r="N18" s="291" t="s">
        <v>112</v>
      </c>
      <c r="O18" s="291" t="s">
        <v>631</v>
      </c>
      <c r="P18" s="339">
        <f>COUNTIF('様式第1-6号(活動記録)'!$H$8:$M$23,【選択肢】!K18)</f>
        <v>0</v>
      </c>
      <c r="R18" s="350" t="s">
        <v>726</v>
      </c>
      <c r="S18" s="327"/>
      <c r="T18" s="328"/>
    </row>
    <row r="19" spans="11:22" ht="18" customHeight="1">
      <c r="K19" s="337">
        <v>14</v>
      </c>
      <c r="L19" s="291" t="s">
        <v>149</v>
      </c>
      <c r="M19" s="291" t="s">
        <v>108</v>
      </c>
      <c r="N19" s="291" t="s">
        <v>112</v>
      </c>
      <c r="O19" s="291" t="s">
        <v>632</v>
      </c>
      <c r="P19" s="339">
        <f>COUNTIF('様式第1-6号(活動記録)'!$H$8:$M$23,【選択肢】!K19)</f>
        <v>0</v>
      </c>
      <c r="R19" s="353" t="s">
        <v>714</v>
      </c>
      <c r="S19" s="327"/>
      <c r="T19" s="328"/>
      <c r="V19" s="297"/>
    </row>
    <row r="20" spans="11:22" ht="18" customHeight="1">
      <c r="K20" s="337">
        <v>15</v>
      </c>
      <c r="L20" s="291" t="s">
        <v>149</v>
      </c>
      <c r="M20" s="291" t="s">
        <v>108</v>
      </c>
      <c r="N20" s="291" t="s">
        <v>112</v>
      </c>
      <c r="O20" s="291" t="s">
        <v>633</v>
      </c>
      <c r="P20" s="339">
        <f>COUNTIF('様式第1-6号(活動記録)'!$H$8:$M$23,【選択肢】!K20)</f>
        <v>0</v>
      </c>
      <c r="R20" s="353" t="s">
        <v>715</v>
      </c>
      <c r="S20" s="327"/>
      <c r="T20" s="328"/>
      <c r="V20" s="297"/>
    </row>
    <row r="21" spans="11:22" ht="18" customHeight="1">
      <c r="K21" s="337">
        <v>16</v>
      </c>
      <c r="L21" s="291" t="s">
        <v>149</v>
      </c>
      <c r="M21" s="291" t="s">
        <v>108</v>
      </c>
      <c r="N21" s="291" t="s">
        <v>113</v>
      </c>
      <c r="O21" s="291" t="s">
        <v>634</v>
      </c>
      <c r="P21" s="339">
        <f>COUNTIF('様式第1-6号(活動記録)'!$H$8:$M$23,【選択肢】!K21)</f>
        <v>0</v>
      </c>
      <c r="R21" s="353" t="s">
        <v>720</v>
      </c>
      <c r="S21" s="327"/>
      <c r="T21" s="328"/>
    </row>
    <row r="22" spans="11:22" ht="18" customHeight="1">
      <c r="K22" s="337">
        <v>17</v>
      </c>
      <c r="L22" s="291" t="s">
        <v>149</v>
      </c>
      <c r="M22" s="291" t="s">
        <v>150</v>
      </c>
      <c r="N22" s="291" t="s">
        <v>150</v>
      </c>
      <c r="O22" s="291" t="s">
        <v>635</v>
      </c>
      <c r="P22" s="339">
        <f>COUNTIF('様式第1-6号(活動記録)'!$H$8:$M$23,【選択肢】!K22)</f>
        <v>0</v>
      </c>
      <c r="R22" s="353" t="s">
        <v>702</v>
      </c>
      <c r="S22" s="327"/>
      <c r="T22" s="328"/>
    </row>
    <row r="23" spans="11:22" ht="18" customHeight="1">
      <c r="K23" s="337">
        <v>18</v>
      </c>
      <c r="L23" s="291" t="s">
        <v>149</v>
      </c>
      <c r="M23" s="291" t="s">
        <v>150</v>
      </c>
      <c r="N23" s="291" t="s">
        <v>150</v>
      </c>
      <c r="O23" s="291" t="s">
        <v>636</v>
      </c>
      <c r="P23" s="339">
        <f>COUNTIF('様式第1-6号(活動記録)'!$H$8:$M$23,【選択肢】!K23)</f>
        <v>0</v>
      </c>
      <c r="R23" s="353" t="s">
        <v>721</v>
      </c>
      <c r="S23" s="327"/>
      <c r="T23" s="328"/>
    </row>
    <row r="24" spans="11:22" ht="18" customHeight="1">
      <c r="K24" s="337">
        <v>19</v>
      </c>
      <c r="L24" s="291" t="s">
        <v>149</v>
      </c>
      <c r="M24" s="291" t="s">
        <v>150</v>
      </c>
      <c r="N24" s="291" t="s">
        <v>150</v>
      </c>
      <c r="O24" s="291" t="s">
        <v>637</v>
      </c>
      <c r="P24" s="339">
        <f>COUNTIF('様式第1-6号(活動記録)'!$H$8:$M$23,【選択肢】!K24)</f>
        <v>0</v>
      </c>
      <c r="R24" s="353" t="s">
        <v>730</v>
      </c>
      <c r="S24" s="327"/>
      <c r="T24" s="328"/>
    </row>
    <row r="25" spans="11:22" ht="18" customHeight="1">
      <c r="K25" s="337">
        <v>20</v>
      </c>
      <c r="L25" s="291" t="s">
        <v>149</v>
      </c>
      <c r="M25" s="291" t="s">
        <v>150</v>
      </c>
      <c r="N25" s="291" t="s">
        <v>150</v>
      </c>
      <c r="O25" s="291" t="s">
        <v>638</v>
      </c>
      <c r="P25" s="339">
        <f>COUNTIF('様式第1-6号(活動記録)'!$H$8:$M$23,【選択肢】!K25)</f>
        <v>0</v>
      </c>
      <c r="R25" s="353"/>
      <c r="S25" s="327"/>
      <c r="T25" s="328"/>
    </row>
    <row r="26" spans="11:22" ht="18" customHeight="1">
      <c r="K26" s="337">
        <v>21</v>
      </c>
      <c r="L26" s="291" t="s">
        <v>149</v>
      </c>
      <c r="M26" s="291" t="s">
        <v>150</v>
      </c>
      <c r="N26" s="291" t="s">
        <v>150</v>
      </c>
      <c r="O26" s="291" t="s">
        <v>639</v>
      </c>
      <c r="P26" s="339">
        <f>COUNTIF('様式第1-6号(活動記録)'!$H$8:$M$23,【選択肢】!K26)</f>
        <v>0</v>
      </c>
      <c r="R26" s="350" t="s">
        <v>722</v>
      </c>
      <c r="S26" s="327"/>
      <c r="T26" s="328"/>
    </row>
    <row r="27" spans="11:22" ht="18" customHeight="1">
      <c r="K27" s="337">
        <v>22</v>
      </c>
      <c r="L27" s="291" t="s">
        <v>149</v>
      </c>
      <c r="M27" s="291" t="s">
        <v>150</v>
      </c>
      <c r="N27" s="291" t="s">
        <v>150</v>
      </c>
      <c r="O27" s="291" t="s">
        <v>640</v>
      </c>
      <c r="P27" s="339">
        <f>COUNTIF('様式第1-6号(活動記録)'!$H$8:$M$23,【選択肢】!K27)</f>
        <v>0</v>
      </c>
      <c r="R27" s="353" t="s">
        <v>739</v>
      </c>
      <c r="S27" s="327"/>
      <c r="T27" s="328"/>
    </row>
    <row r="28" spans="11:22" ht="18" customHeight="1">
      <c r="K28" s="337">
        <v>23</v>
      </c>
      <c r="L28" s="291" t="s">
        <v>149</v>
      </c>
      <c r="M28" s="291" t="s">
        <v>150</v>
      </c>
      <c r="N28" s="291" t="s">
        <v>150</v>
      </c>
      <c r="O28" s="291" t="s">
        <v>641</v>
      </c>
      <c r="P28" s="339">
        <f>COUNTIF('様式第1-6号(活動記録)'!$H$8:$M$23,【選択肢】!K28)</f>
        <v>0</v>
      </c>
      <c r="R28" s="353" t="s">
        <v>704</v>
      </c>
      <c r="S28" s="327"/>
      <c r="T28" s="328"/>
    </row>
    <row r="29" spans="11:22" ht="18" customHeight="1">
      <c r="K29" s="337">
        <v>24</v>
      </c>
      <c r="L29" s="291" t="s">
        <v>561</v>
      </c>
      <c r="M29" s="291" t="s">
        <v>414</v>
      </c>
      <c r="N29" s="291" t="s">
        <v>151</v>
      </c>
      <c r="O29" s="291" t="s">
        <v>642</v>
      </c>
      <c r="P29" s="339">
        <f>COUNTIF('様式第1-6号(活動記録)'!$H$8:$M$23,【選択肢】!K29)</f>
        <v>0</v>
      </c>
      <c r="R29" s="313"/>
      <c r="S29" s="296"/>
      <c r="T29" s="318"/>
    </row>
    <row r="30" spans="11:22" ht="18" customHeight="1">
      <c r="K30" s="337">
        <v>25</v>
      </c>
      <c r="L30" s="291" t="s">
        <v>561</v>
      </c>
      <c r="M30" s="291" t="s">
        <v>414</v>
      </c>
      <c r="N30" s="291" t="s">
        <v>151</v>
      </c>
      <c r="O30" s="291" t="s">
        <v>643</v>
      </c>
      <c r="P30" s="339">
        <f>COUNTIF('様式第1-6号(活動記録)'!$H$8:$M$23,【選択肢】!K30)</f>
        <v>0</v>
      </c>
      <c r="R30" s="326" t="s">
        <v>717</v>
      </c>
      <c r="S30" s="327"/>
      <c r="T30" s="328"/>
    </row>
    <row r="31" spans="11:22" ht="18" customHeight="1">
      <c r="K31" s="337">
        <v>26</v>
      </c>
      <c r="L31" s="291" t="s">
        <v>561</v>
      </c>
      <c r="M31" s="291" t="s">
        <v>414</v>
      </c>
      <c r="N31" s="291" t="s">
        <v>151</v>
      </c>
      <c r="O31" s="291" t="s">
        <v>644</v>
      </c>
      <c r="P31" s="339">
        <f>COUNTIF('様式第1-6号(活動記録)'!$H$8:$M$23,【選択肢】!K31)</f>
        <v>0</v>
      </c>
      <c r="R31" s="995" t="s">
        <v>727</v>
      </c>
      <c r="S31" s="996"/>
      <c r="T31" s="997"/>
    </row>
    <row r="32" spans="11:22" ht="18" customHeight="1">
      <c r="K32" s="337">
        <v>27</v>
      </c>
      <c r="L32" s="291" t="s">
        <v>561</v>
      </c>
      <c r="M32" s="291" t="s">
        <v>414</v>
      </c>
      <c r="N32" s="291" t="s">
        <v>151</v>
      </c>
      <c r="O32" s="291" t="s">
        <v>645</v>
      </c>
      <c r="P32" s="339">
        <f>COUNTIF('様式第1-6号(活動記録)'!$H$8:$M$23,【選択肢】!K32)</f>
        <v>0</v>
      </c>
      <c r="R32" s="353" t="s">
        <v>705</v>
      </c>
      <c r="S32" s="327"/>
      <c r="T32" s="328"/>
    </row>
    <row r="33" spans="11:20" ht="18" customHeight="1">
      <c r="K33" s="337">
        <v>28</v>
      </c>
      <c r="L33" s="291" t="s">
        <v>561</v>
      </c>
      <c r="M33" s="291" t="s">
        <v>414</v>
      </c>
      <c r="N33" s="291" t="s">
        <v>105</v>
      </c>
      <c r="O33" s="291" t="s">
        <v>646</v>
      </c>
      <c r="P33" s="339">
        <f>COUNTIF('様式第1-6号(活動記録)'!$H$8:$M$23,【選択肢】!K33)</f>
        <v>0</v>
      </c>
      <c r="R33" s="353" t="s">
        <v>706</v>
      </c>
      <c r="S33" s="327"/>
      <c r="T33" s="328"/>
    </row>
    <row r="34" spans="11:20" ht="18" customHeight="1">
      <c r="K34" s="337">
        <v>29</v>
      </c>
      <c r="L34" s="291" t="s">
        <v>561</v>
      </c>
      <c r="M34" s="291" t="s">
        <v>416</v>
      </c>
      <c r="N34" s="291" t="s">
        <v>107</v>
      </c>
      <c r="O34" s="291" t="s">
        <v>647</v>
      </c>
      <c r="P34" s="339">
        <f>COUNTIF('様式第1-6号(活動記録)'!$H$8:$M$23,【選択肢】!K34)</f>
        <v>0</v>
      </c>
      <c r="R34" s="354" t="s">
        <v>701</v>
      </c>
      <c r="S34" s="355"/>
      <c r="T34" s="356"/>
    </row>
    <row r="35" spans="11:20" ht="18" customHeight="1">
      <c r="K35" s="337">
        <v>30</v>
      </c>
      <c r="L35" s="291" t="s">
        <v>561</v>
      </c>
      <c r="M35" s="291" t="s">
        <v>108</v>
      </c>
      <c r="N35" s="291" t="s">
        <v>126</v>
      </c>
      <c r="O35" s="291" t="s">
        <v>648</v>
      </c>
      <c r="P35" s="339">
        <f>COUNTIF('様式第1-6号(活動記録)'!$H$8:$M$23,【選択肢】!K35)</f>
        <v>0</v>
      </c>
    </row>
    <row r="36" spans="11:20" ht="18" customHeight="1">
      <c r="K36" s="337">
        <v>31</v>
      </c>
      <c r="L36" s="291" t="s">
        <v>561</v>
      </c>
      <c r="M36" s="291" t="s">
        <v>108</v>
      </c>
      <c r="N36" s="291" t="s">
        <v>128</v>
      </c>
      <c r="O36" s="291" t="s">
        <v>649</v>
      </c>
      <c r="P36" s="339">
        <f>COUNTIF('様式第1-6号(活動記録)'!$H$8:$M$23,【選択肢】!K36)</f>
        <v>0</v>
      </c>
    </row>
    <row r="37" spans="11:20" ht="18" customHeight="1">
      <c r="K37" s="337">
        <v>32</v>
      </c>
      <c r="L37" s="291" t="s">
        <v>561</v>
      </c>
      <c r="M37" s="291" t="s">
        <v>108</v>
      </c>
      <c r="N37" s="291" t="s">
        <v>130</v>
      </c>
      <c r="O37" s="291" t="s">
        <v>650</v>
      </c>
      <c r="P37" s="339">
        <f>COUNTIF('様式第1-6号(活動記録)'!$H$8:$M$23,【選択肢】!K37)</f>
        <v>0</v>
      </c>
    </row>
    <row r="38" spans="11:20" ht="18" customHeight="1">
      <c r="K38" s="337">
        <v>33</v>
      </c>
      <c r="L38" s="291" t="s">
        <v>561</v>
      </c>
      <c r="M38" s="291" t="s">
        <v>108</v>
      </c>
      <c r="N38" s="291" t="s">
        <v>112</v>
      </c>
      <c r="O38" s="291" t="s">
        <v>651</v>
      </c>
      <c r="P38" s="339">
        <f>COUNTIF('様式第1-6号(活動記録)'!$H$8:$M$23,【選択肢】!K38)</f>
        <v>0</v>
      </c>
    </row>
    <row r="39" spans="11:20" ht="18" customHeight="1">
      <c r="K39" s="337">
        <v>34</v>
      </c>
      <c r="L39" s="291" t="s">
        <v>561</v>
      </c>
      <c r="M39" s="291" t="s">
        <v>105</v>
      </c>
      <c r="N39" s="291" t="s">
        <v>152</v>
      </c>
      <c r="O39" s="291" t="s">
        <v>652</v>
      </c>
      <c r="P39" s="339">
        <f>COUNTIF('様式第1-6号(活動記録)'!$H$8:$M$23,【選択肢】!K39)</f>
        <v>0</v>
      </c>
    </row>
    <row r="40" spans="11:20" ht="18" customHeight="1">
      <c r="K40" s="337">
        <v>35</v>
      </c>
      <c r="L40" s="291" t="s">
        <v>561</v>
      </c>
      <c r="M40" s="291" t="s">
        <v>105</v>
      </c>
      <c r="N40" s="291" t="s">
        <v>139</v>
      </c>
      <c r="O40" s="291" t="s">
        <v>653</v>
      </c>
      <c r="P40" s="339">
        <f>COUNTIF('様式第1-6号(活動記録)'!$H$8:$M$23,【選択肢】!K40)</f>
        <v>0</v>
      </c>
    </row>
    <row r="41" spans="11:20" ht="18" customHeight="1">
      <c r="K41" s="337">
        <v>36</v>
      </c>
      <c r="L41" s="291" t="s">
        <v>561</v>
      </c>
      <c r="M41" s="291" t="s">
        <v>105</v>
      </c>
      <c r="N41" s="291" t="s">
        <v>153</v>
      </c>
      <c r="O41" s="291" t="s">
        <v>654</v>
      </c>
      <c r="P41" s="339">
        <f>COUNTIF('様式第1-6号(活動記録)'!$H$8:$M$23,【選択肢】!K41)</f>
        <v>0</v>
      </c>
    </row>
    <row r="42" spans="11:20" ht="18" customHeight="1">
      <c r="K42" s="337">
        <v>37</v>
      </c>
      <c r="L42" s="291" t="s">
        <v>561</v>
      </c>
      <c r="M42" s="291" t="s">
        <v>105</v>
      </c>
      <c r="N42" s="291" t="s">
        <v>172</v>
      </c>
      <c r="O42" s="291" t="s">
        <v>655</v>
      </c>
      <c r="P42" s="339">
        <f>COUNTIF('様式第1-6号(活動記録)'!$H$8:$M$23,【選択肢】!K42)</f>
        <v>0</v>
      </c>
      <c r="Q42" s="464" t="s">
        <v>710</v>
      </c>
    </row>
    <row r="43" spans="11:20" ht="18" customHeight="1">
      <c r="K43" s="337">
        <v>38</v>
      </c>
      <c r="L43" s="291" t="s">
        <v>561</v>
      </c>
      <c r="M43" s="291" t="s">
        <v>105</v>
      </c>
      <c r="N43" s="291" t="s">
        <v>154</v>
      </c>
      <c r="O43" s="321" t="s">
        <v>656</v>
      </c>
      <c r="P43" s="339">
        <f>COUNTIF('様式第1-6号(活動記録)'!$H$8:$M$23,【選択肢】!K43)</f>
        <v>0</v>
      </c>
      <c r="Q43" s="324" t="s">
        <v>694</v>
      </c>
      <c r="S43" s="302"/>
    </row>
    <row r="44" spans="11:20" ht="18" customHeight="1">
      <c r="K44" s="337">
        <v>39</v>
      </c>
      <c r="L44" s="291" t="s">
        <v>561</v>
      </c>
      <c r="M44" s="291" t="s">
        <v>108</v>
      </c>
      <c r="N44" s="291" t="s">
        <v>152</v>
      </c>
      <c r="O44" s="323" t="s">
        <v>681</v>
      </c>
      <c r="P44" s="339">
        <f>COUNTIF('様式第1-6号(活動記録)'!$H$8:$M$23,【選択肢】!K44)</f>
        <v>0</v>
      </c>
      <c r="Q44" s="325" t="s">
        <v>681</v>
      </c>
      <c r="R44" s="303"/>
      <c r="S44" s="296"/>
    </row>
    <row r="45" spans="11:20" ht="18" customHeight="1">
      <c r="K45" s="337">
        <v>40</v>
      </c>
      <c r="L45" s="291" t="s">
        <v>561</v>
      </c>
      <c r="M45" s="291" t="s">
        <v>108</v>
      </c>
      <c r="N45" s="291" t="s">
        <v>152</v>
      </c>
      <c r="O45" s="323" t="s">
        <v>682</v>
      </c>
      <c r="P45" s="339">
        <f>COUNTIF('様式第1-6号(活動記録)'!$H$8:$M$23,【選択肢】!K45)</f>
        <v>0</v>
      </c>
      <c r="Q45" s="325" t="s">
        <v>682</v>
      </c>
      <c r="R45" s="303"/>
      <c r="S45" s="296"/>
    </row>
    <row r="46" spans="11:20" ht="18" customHeight="1">
      <c r="K46" s="337">
        <v>41</v>
      </c>
      <c r="L46" s="291" t="s">
        <v>561</v>
      </c>
      <c r="M46" s="291" t="s">
        <v>108</v>
      </c>
      <c r="N46" s="291" t="s">
        <v>152</v>
      </c>
      <c r="O46" s="323" t="s">
        <v>683</v>
      </c>
      <c r="P46" s="339">
        <f>COUNTIF('様式第1-6号(活動記録)'!$H$8:$M$23,【選択肢】!K46)</f>
        <v>0</v>
      </c>
      <c r="Q46" s="325" t="s">
        <v>683</v>
      </c>
      <c r="R46" s="303"/>
      <c r="S46" s="296"/>
    </row>
    <row r="47" spans="11:20" ht="18" customHeight="1">
      <c r="K47" s="337">
        <v>42</v>
      </c>
      <c r="L47" s="291" t="s">
        <v>561</v>
      </c>
      <c r="M47" s="291" t="s">
        <v>108</v>
      </c>
      <c r="N47" s="291" t="s">
        <v>139</v>
      </c>
      <c r="O47" s="323" t="s">
        <v>684</v>
      </c>
      <c r="P47" s="339">
        <f>COUNTIF('様式第1-6号(活動記録)'!$H$8:$M$23,【選択肢】!K47)</f>
        <v>0</v>
      </c>
      <c r="Q47" s="325" t="s">
        <v>684</v>
      </c>
      <c r="R47" s="303"/>
      <c r="S47" s="296"/>
    </row>
    <row r="48" spans="11:20" ht="18" customHeight="1">
      <c r="K48" s="337">
        <v>43</v>
      </c>
      <c r="L48" s="291" t="s">
        <v>561</v>
      </c>
      <c r="M48" s="291" t="s">
        <v>108</v>
      </c>
      <c r="N48" s="291" t="s">
        <v>139</v>
      </c>
      <c r="O48" s="323" t="s">
        <v>685</v>
      </c>
      <c r="P48" s="339">
        <f>COUNTIF('様式第1-6号(活動記録)'!$H$8:$M$23,【選択肢】!K48)</f>
        <v>0</v>
      </c>
      <c r="Q48" s="325" t="s">
        <v>685</v>
      </c>
      <c r="R48" s="303"/>
      <c r="S48" s="296"/>
    </row>
    <row r="49" spans="11:20" ht="18" customHeight="1">
      <c r="K49" s="337">
        <v>44</v>
      </c>
      <c r="L49" s="291" t="s">
        <v>561</v>
      </c>
      <c r="M49" s="291" t="s">
        <v>108</v>
      </c>
      <c r="N49" s="291" t="s">
        <v>139</v>
      </c>
      <c r="O49" s="323" t="s">
        <v>686</v>
      </c>
      <c r="P49" s="339">
        <f>COUNTIF('様式第1-6号(活動記録)'!$H$8:$M$23,【選択肢】!K49)</f>
        <v>0</v>
      </c>
      <c r="Q49" s="325" t="s">
        <v>686</v>
      </c>
      <c r="R49" s="303"/>
      <c r="S49" s="296"/>
    </row>
    <row r="50" spans="11:20" ht="18" customHeight="1">
      <c r="K50" s="337">
        <v>45</v>
      </c>
      <c r="L50" s="291" t="s">
        <v>561</v>
      </c>
      <c r="M50" s="291" t="s">
        <v>108</v>
      </c>
      <c r="N50" s="291" t="s">
        <v>153</v>
      </c>
      <c r="O50" s="323" t="s">
        <v>687</v>
      </c>
      <c r="P50" s="339">
        <f>COUNTIF('様式第1-6号(活動記録)'!$H$8:$M$23,【選択肢】!K50)</f>
        <v>0</v>
      </c>
      <c r="Q50" s="325" t="s">
        <v>687</v>
      </c>
      <c r="R50" s="303"/>
      <c r="S50" s="296"/>
    </row>
    <row r="51" spans="11:20" ht="18" customHeight="1">
      <c r="K51" s="337">
        <v>46</v>
      </c>
      <c r="L51" s="291" t="s">
        <v>561</v>
      </c>
      <c r="M51" s="291" t="s">
        <v>108</v>
      </c>
      <c r="N51" s="291" t="s">
        <v>153</v>
      </c>
      <c r="O51" s="323" t="s">
        <v>688</v>
      </c>
      <c r="P51" s="339">
        <f>COUNTIF('様式第1-6号(活動記録)'!$H$8:$M$23,【選択肢】!K51)</f>
        <v>0</v>
      </c>
      <c r="Q51" s="325" t="s">
        <v>688</v>
      </c>
      <c r="R51" s="303"/>
      <c r="S51" s="296"/>
    </row>
    <row r="52" spans="11:20" ht="18" customHeight="1">
      <c r="K52" s="337">
        <v>47</v>
      </c>
      <c r="L52" s="291" t="s">
        <v>561</v>
      </c>
      <c r="M52" s="291" t="s">
        <v>108</v>
      </c>
      <c r="N52" s="291" t="s">
        <v>153</v>
      </c>
      <c r="O52" s="323" t="s">
        <v>689</v>
      </c>
      <c r="P52" s="339">
        <f>COUNTIF('様式第1-6号(活動記録)'!$H$8:$M$23,【選択肢】!K52)</f>
        <v>0</v>
      </c>
      <c r="Q52" s="325" t="s">
        <v>689</v>
      </c>
      <c r="R52" s="303"/>
      <c r="S52" s="296"/>
    </row>
    <row r="53" spans="11:20" ht="18" customHeight="1">
      <c r="K53" s="337">
        <v>48</v>
      </c>
      <c r="L53" s="291" t="s">
        <v>561</v>
      </c>
      <c r="M53" s="291" t="s">
        <v>108</v>
      </c>
      <c r="N53" s="291" t="s">
        <v>172</v>
      </c>
      <c r="O53" s="323" t="s">
        <v>690</v>
      </c>
      <c r="P53" s="339">
        <f>COUNTIF('様式第1-6号(活動記録)'!$H$8:$M$23,【選択肢】!K53)</f>
        <v>0</v>
      </c>
      <c r="Q53" s="325" t="s">
        <v>690</v>
      </c>
      <c r="R53" s="303"/>
      <c r="S53" s="296"/>
    </row>
    <row r="54" spans="11:20" ht="18" customHeight="1">
      <c r="K54" s="337">
        <v>49</v>
      </c>
      <c r="L54" s="291" t="s">
        <v>561</v>
      </c>
      <c r="M54" s="291" t="s">
        <v>108</v>
      </c>
      <c r="N54" s="291" t="s">
        <v>172</v>
      </c>
      <c r="O54" s="323" t="s">
        <v>691</v>
      </c>
      <c r="P54" s="339">
        <f>COUNTIF('様式第1-6号(活動記録)'!$H$8:$M$23,【選択肢】!K54)</f>
        <v>0</v>
      </c>
      <c r="Q54" s="325" t="s">
        <v>691</v>
      </c>
      <c r="R54" s="303"/>
      <c r="S54" s="296"/>
    </row>
    <row r="55" spans="11:20" ht="18" customHeight="1">
      <c r="K55" s="337">
        <v>50</v>
      </c>
      <c r="L55" s="291" t="s">
        <v>561</v>
      </c>
      <c r="M55" s="291" t="s">
        <v>108</v>
      </c>
      <c r="N55" s="291" t="s">
        <v>154</v>
      </c>
      <c r="O55" s="323" t="s">
        <v>692</v>
      </c>
      <c r="P55" s="339">
        <f>COUNTIF('様式第1-6号(活動記録)'!$H$8:$M$23,【選択肢】!K55)</f>
        <v>0</v>
      </c>
      <c r="Q55" s="325" t="s">
        <v>692</v>
      </c>
      <c r="R55" s="465" t="s">
        <v>710</v>
      </c>
      <c r="S55" s="296"/>
    </row>
    <row r="56" spans="11:20" ht="18" customHeight="1">
      <c r="K56" s="337">
        <v>51</v>
      </c>
      <c r="L56" s="291" t="s">
        <v>561</v>
      </c>
      <c r="M56" s="291" t="s">
        <v>141</v>
      </c>
      <c r="N56" s="291" t="s">
        <v>141</v>
      </c>
      <c r="O56" s="322" t="s">
        <v>693</v>
      </c>
      <c r="P56" s="339">
        <f>COUNTIF('様式第1-6号(活動記録)'!$H$8:$M$23,【選択肢】!K56)</f>
        <v>0</v>
      </c>
      <c r="Q56" s="347"/>
      <c r="R56" s="287" t="s">
        <v>695</v>
      </c>
      <c r="S56" s="305"/>
      <c r="T56" s="302"/>
    </row>
    <row r="57" spans="11:20" ht="18" customHeight="1">
      <c r="K57" s="337">
        <v>52</v>
      </c>
      <c r="L57" s="291" t="s">
        <v>561</v>
      </c>
      <c r="M57" s="291" t="s">
        <v>158</v>
      </c>
      <c r="N57" s="291" t="s">
        <v>158</v>
      </c>
      <c r="O57" s="291" t="s">
        <v>657</v>
      </c>
      <c r="P57" s="339">
        <f>COUNTIF('様式第1-6号(活動記録)'!$H$8:$M$23,【選択肢】!K57)</f>
        <v>0</v>
      </c>
      <c r="R57" s="466" t="s">
        <v>429</v>
      </c>
      <c r="S57" s="306"/>
      <c r="T57" s="307"/>
    </row>
    <row r="58" spans="11:20" ht="18" customHeight="1">
      <c r="K58" s="337">
        <v>53</v>
      </c>
      <c r="L58" s="291" t="s">
        <v>561</v>
      </c>
      <c r="M58" s="291" t="s">
        <v>158</v>
      </c>
      <c r="N58" s="291" t="s">
        <v>158</v>
      </c>
      <c r="O58" s="291" t="s">
        <v>658</v>
      </c>
      <c r="P58" s="339">
        <f>COUNTIF('様式第1-6号(活動記録)'!$H$8:$M$23,【選択肢】!K58)</f>
        <v>0</v>
      </c>
      <c r="R58" s="308" t="s">
        <v>430</v>
      </c>
      <c r="S58" s="306"/>
      <c r="T58" s="307"/>
    </row>
    <row r="59" spans="11:20" ht="18" customHeight="1">
      <c r="K59" s="337">
        <v>54</v>
      </c>
      <c r="L59" s="291" t="s">
        <v>561</v>
      </c>
      <c r="M59" s="291" t="s">
        <v>158</v>
      </c>
      <c r="N59" s="291" t="s">
        <v>158</v>
      </c>
      <c r="O59" s="291" t="s">
        <v>659</v>
      </c>
      <c r="P59" s="339">
        <f>COUNTIF('様式第1-6号(活動記録)'!$H$8:$M$23,【選択肢】!K59)</f>
        <v>0</v>
      </c>
      <c r="R59" s="308" t="s">
        <v>431</v>
      </c>
      <c r="S59" s="306"/>
      <c r="T59" s="307"/>
    </row>
    <row r="60" spans="11:20" ht="18" customHeight="1">
      <c r="K60" s="337">
        <v>55</v>
      </c>
      <c r="L60" s="291" t="s">
        <v>561</v>
      </c>
      <c r="M60" s="291" t="s">
        <v>158</v>
      </c>
      <c r="N60" s="291" t="s">
        <v>158</v>
      </c>
      <c r="O60" s="291" t="s">
        <v>660</v>
      </c>
      <c r="P60" s="339">
        <f>COUNTIF('様式第1-6号(活動記録)'!$H$8:$M$23,【選択肢】!K60)</f>
        <v>0</v>
      </c>
      <c r="R60" s="308" t="s">
        <v>432</v>
      </c>
      <c r="S60" s="306"/>
      <c r="T60" s="307"/>
    </row>
    <row r="61" spans="11:20" ht="18" customHeight="1">
      <c r="K61" s="337">
        <v>56</v>
      </c>
      <c r="L61" s="291" t="s">
        <v>561</v>
      </c>
      <c r="M61" s="291" t="s">
        <v>158</v>
      </c>
      <c r="N61" s="291" t="s">
        <v>158</v>
      </c>
      <c r="O61" s="291" t="s">
        <v>661</v>
      </c>
      <c r="P61" s="339">
        <f>COUNTIF('様式第1-6号(活動記録)'!$H$8:$M$23,【選択肢】!K61)</f>
        <v>0</v>
      </c>
      <c r="R61" s="308" t="s">
        <v>433</v>
      </c>
      <c r="S61" s="306"/>
      <c r="T61" s="307"/>
    </row>
    <row r="62" spans="11:20" ht="18" customHeight="1">
      <c r="K62" s="337">
        <v>57</v>
      </c>
      <c r="L62" s="291" t="s">
        <v>561</v>
      </c>
      <c r="M62" s="291" t="s">
        <v>158</v>
      </c>
      <c r="N62" s="291" t="s">
        <v>158</v>
      </c>
      <c r="O62" s="291" t="s">
        <v>772</v>
      </c>
      <c r="P62" s="339">
        <f>COUNTIF('様式第1-6号(活動記録)'!$H$8:$M$23,【選択肢】!K62)</f>
        <v>0</v>
      </c>
      <c r="R62" s="308" t="s">
        <v>773</v>
      </c>
      <c r="S62" s="306"/>
      <c r="T62" s="307"/>
    </row>
    <row r="63" spans="11:20" ht="18" customHeight="1">
      <c r="K63" s="337">
        <v>58</v>
      </c>
      <c r="L63" s="291" t="s">
        <v>561</v>
      </c>
      <c r="M63" s="291" t="s">
        <v>158</v>
      </c>
      <c r="N63" s="291" t="s">
        <v>158</v>
      </c>
      <c r="O63" s="291" t="s">
        <v>662</v>
      </c>
      <c r="P63" s="339">
        <f>COUNTIF('様式第1-6号(活動記録)'!$H$8:$M$23,【選択肢】!K63)</f>
        <v>0</v>
      </c>
      <c r="R63" s="308" t="s">
        <v>434</v>
      </c>
      <c r="S63" s="306"/>
      <c r="T63" s="307"/>
    </row>
    <row r="64" spans="11:20" ht="18" customHeight="1">
      <c r="K64" s="337">
        <v>59</v>
      </c>
      <c r="L64" s="291" t="s">
        <v>561</v>
      </c>
      <c r="M64" s="291" t="s">
        <v>158</v>
      </c>
      <c r="N64" s="291" t="s">
        <v>158</v>
      </c>
      <c r="O64" s="291" t="s">
        <v>663</v>
      </c>
      <c r="P64" s="339">
        <f>COUNTIF('様式第1-6号(活動記録)'!$H$8:$M$23,【選択肢】!K64)</f>
        <v>0</v>
      </c>
      <c r="R64" s="309" t="s">
        <v>435</v>
      </c>
      <c r="S64" s="465" t="s">
        <v>710</v>
      </c>
      <c r="T64" s="307"/>
    </row>
    <row r="65" spans="11:20" ht="18" customHeight="1">
      <c r="K65" s="337">
        <v>60</v>
      </c>
      <c r="L65" s="291" t="s">
        <v>561</v>
      </c>
      <c r="M65" s="291" t="s">
        <v>158</v>
      </c>
      <c r="N65" s="291" t="s">
        <v>158</v>
      </c>
      <c r="O65" s="291" t="s">
        <v>664</v>
      </c>
      <c r="P65" s="339">
        <f>COUNTIF('様式第1-6号(活動記録)'!$H$8:$M$23,【選択肢】!K65)</f>
        <v>0</v>
      </c>
      <c r="R65" s="348"/>
      <c r="S65" s="287" t="s">
        <v>696</v>
      </c>
      <c r="T65" s="305"/>
    </row>
    <row r="66" spans="11:20" ht="18" customHeight="1">
      <c r="K66" s="337">
        <v>61</v>
      </c>
      <c r="L66" s="291" t="s">
        <v>161</v>
      </c>
      <c r="M66" s="291" t="s">
        <v>108</v>
      </c>
      <c r="N66" s="291" t="s">
        <v>128</v>
      </c>
      <c r="O66" s="291" t="s">
        <v>665</v>
      </c>
      <c r="P66" s="339">
        <f>COUNTIF('様式第1-6号(活動記録)'!$H$8:$M$23,【選択肢】!K66)</f>
        <v>0</v>
      </c>
      <c r="S66" s="466" t="s">
        <v>436</v>
      </c>
      <c r="T66" s="306"/>
    </row>
    <row r="67" spans="11:20" ht="18" customHeight="1">
      <c r="K67" s="337">
        <v>62</v>
      </c>
      <c r="L67" s="291" t="s">
        <v>161</v>
      </c>
      <c r="M67" s="291" t="s">
        <v>108</v>
      </c>
      <c r="N67" s="291" t="s">
        <v>128</v>
      </c>
      <c r="O67" s="291" t="s">
        <v>666</v>
      </c>
      <c r="P67" s="339">
        <f>COUNTIF('様式第1-6号(活動記録)'!$H$8:$M$23,【選択肢】!K67)</f>
        <v>0</v>
      </c>
      <c r="S67" s="308" t="s">
        <v>437</v>
      </c>
      <c r="T67" s="306"/>
    </row>
    <row r="68" spans="11:20" ht="18" customHeight="1">
      <c r="K68" s="337">
        <v>63</v>
      </c>
      <c r="L68" s="291" t="s">
        <v>161</v>
      </c>
      <c r="M68" s="291" t="s">
        <v>108</v>
      </c>
      <c r="N68" s="291" t="s">
        <v>130</v>
      </c>
      <c r="O68" s="291" t="s">
        <v>667</v>
      </c>
      <c r="P68" s="339">
        <f>COUNTIF('様式第1-6号(活動記録)'!$H$8:$M$23,【選択肢】!K68)</f>
        <v>0</v>
      </c>
      <c r="S68" s="308" t="s">
        <v>438</v>
      </c>
      <c r="T68" s="306"/>
    </row>
    <row r="69" spans="11:20" ht="18" customHeight="1">
      <c r="K69" s="337">
        <v>64</v>
      </c>
      <c r="L69" s="291" t="s">
        <v>161</v>
      </c>
      <c r="M69" s="291" t="s">
        <v>108</v>
      </c>
      <c r="N69" s="291" t="s">
        <v>130</v>
      </c>
      <c r="O69" s="291" t="s">
        <v>668</v>
      </c>
      <c r="P69" s="339">
        <f>COUNTIF('様式第1-6号(活動記録)'!$H$8:$M$23,【選択肢】!K69)</f>
        <v>0</v>
      </c>
      <c r="S69" s="308" t="s">
        <v>439</v>
      </c>
      <c r="T69" s="306"/>
    </row>
    <row r="70" spans="11:20" ht="18" customHeight="1">
      <c r="K70" s="337">
        <v>65</v>
      </c>
      <c r="L70" s="291" t="s">
        <v>161</v>
      </c>
      <c r="M70" s="291" t="s">
        <v>108</v>
      </c>
      <c r="N70" s="291" t="s">
        <v>112</v>
      </c>
      <c r="O70" s="291" t="s">
        <v>669</v>
      </c>
      <c r="P70" s="339">
        <f>COUNTIF('様式第1-6号(活動記録)'!$H$8:$M$23,【選択肢】!K70)</f>
        <v>0</v>
      </c>
      <c r="S70" s="308" t="s">
        <v>440</v>
      </c>
      <c r="T70" s="306"/>
    </row>
    <row r="71" spans="11:20" ht="18" customHeight="1">
      <c r="K71" s="343">
        <v>66</v>
      </c>
      <c r="L71" s="321" t="s">
        <v>161</v>
      </c>
      <c r="M71" s="321" t="s">
        <v>108</v>
      </c>
      <c r="N71" s="321" t="s">
        <v>112</v>
      </c>
      <c r="O71" s="321" t="s">
        <v>670</v>
      </c>
      <c r="P71" s="344">
        <f>COUNTIF('様式第1-6号(活動記録)'!$H$8:$M$23,【選択肢】!K71)</f>
        <v>0</v>
      </c>
      <c r="S71" s="309" t="s">
        <v>441</v>
      </c>
      <c r="T71" s="306"/>
    </row>
    <row r="72" spans="11:20">
      <c r="K72" s="345"/>
      <c r="L72" s="345"/>
      <c r="M72" s="345"/>
      <c r="N72" s="345"/>
      <c r="O72" s="345"/>
      <c r="P72" s="345">
        <f>COUNTIF('様式第1-6号(活動記録)'!$H$8:$M$23,【選択肢】!K72)</f>
        <v>0</v>
      </c>
      <c r="S72" s="348"/>
    </row>
    <row r="73" spans="11:20">
      <c r="K73" s="346"/>
      <c r="L73" s="346"/>
      <c r="M73" s="346"/>
      <c r="N73" s="346"/>
      <c r="O73" s="346"/>
      <c r="P73" s="345">
        <f>COUNTIF('様式第1-6号(活動記録)'!$H$8:$M$23,【選択肢】!K73)</f>
        <v>0</v>
      </c>
    </row>
    <row r="74" spans="11:20">
      <c r="K74" s="310"/>
      <c r="L74" s="310"/>
      <c r="M74" s="310" t="s">
        <v>617</v>
      </c>
      <c r="N74" s="310"/>
      <c r="O74" s="310"/>
      <c r="P74" s="311"/>
    </row>
  </sheetData>
  <mergeCells count="14">
    <mergeCell ref="A1:J1"/>
    <mergeCell ref="P1:P2"/>
    <mergeCell ref="Q1:Q2"/>
    <mergeCell ref="R10:T10"/>
    <mergeCell ref="R31:T31"/>
    <mergeCell ref="K1:O1"/>
    <mergeCell ref="R9:T9"/>
    <mergeCell ref="R2:T2"/>
    <mergeCell ref="R3:T3"/>
    <mergeCell ref="R5:T5"/>
    <mergeCell ref="R7:T7"/>
    <mergeCell ref="R8:T8"/>
    <mergeCell ref="R4:T4"/>
    <mergeCell ref="M2:N2"/>
  </mergeCells>
  <phoneticPr fontId="1"/>
  <pageMargins left="0.70866141732283472" right="0.70866141732283472" top="0.74803149606299213" bottom="0.74803149606299213" header="0.31496062992125984" footer="0.31496062992125984"/>
  <pageSetup paperSize="9" scale="36"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25</vt:i4>
      </vt:variant>
    </vt:vector>
  </HeadingPairs>
  <TitlesOfParts>
    <vt:vector size="33" baseType="lpstr">
      <vt:lpstr>はじめに（PC）</vt:lpstr>
      <vt:lpstr>様式第1-6号(活動記録)</vt:lpstr>
      <vt:lpstr>様式第1-7号(金銭出納簿)</vt:lpstr>
      <vt:lpstr>様式第1-8号(実施状況報告書)</vt:lpstr>
      <vt:lpstr>様式1-8・別紙(持越金の使用予定表)</vt:lpstr>
      <vt:lpstr>【取組番号早見表】</vt:lpstr>
      <vt:lpstr>【取組番号表】 </vt:lpstr>
      <vt:lpstr>【選択肢】</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H3.構成員一覧の分類_農業者以外団体</vt:lpstr>
      <vt:lpstr>Ｉ.金銭出納簿の区分</vt:lpstr>
      <vt:lpstr>Ｊ.金銭出納簿の収支の分類</vt:lpstr>
      <vt:lpstr>K.農村環境保全活動</vt:lpstr>
      <vt:lpstr>L.増進活動</vt:lpstr>
      <vt:lpstr>M.長寿命化</vt:lpstr>
      <vt:lpstr>'【取組番号表】 '!Print_Area</vt:lpstr>
      <vt:lpstr>【選択肢】!Print_Area</vt:lpstr>
      <vt:lpstr>'はじめに（PC）'!Print_Area</vt:lpstr>
      <vt:lpstr>'様式1-8・別紙(持越金の使用予定表)'!Print_Area</vt:lpstr>
      <vt:lpstr>'様式第1-6号(活動記録)'!Print_Area</vt:lpstr>
      <vt:lpstr>'様式第1-7号(金銭出納簿)'!Print_Area</vt:lpstr>
      <vt:lpstr>'様式第1-8号(実施状況報告書)'!Print_Area</vt:lpstr>
      <vt:lpstr>'様式第1-6号(活動記録)'!Print_Titles</vt:lpstr>
      <vt:lpstr>'様式第1-7号(金銭出納簿)'!Print_Titles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cp:lastPrinted>2020-04-03T04:06:51Z</cp:lastPrinted>
  <dcterms:created xsi:type="dcterms:W3CDTF">2018-10-11T11:14:30Z</dcterms:created>
  <dcterms:modified xsi:type="dcterms:W3CDTF">2021-03-31T02:34:35Z</dcterms:modified>
</cp:coreProperties>
</file>